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0" windowWidth="11910" windowHeight="7725" tabRatio="960" activeTab="5"/>
  </bookViews>
  <sheets>
    <sheet name="NOTICE" sheetId="1" r:id="rId1"/>
    <sheet name="banque_2013" sheetId="2" r:id="rId2"/>
    <sheet name="caisse_2013" sheetId="3" r:id="rId3"/>
    <sheet name="banque_2014" sheetId="4" r:id="rId4"/>
    <sheet name="caisse_2014" sheetId="5" r:id="rId5"/>
    <sheet name="Suivi budgétaire 3" sheetId="6" r:id="rId6"/>
    <sheet name="Feuil1" sheetId="7" r:id="rId7"/>
  </sheets>
  <definedNames>
    <definedName name="_xlnm.Print_Titles" localSheetId="1">'banque_2013'!$8:$8</definedName>
    <definedName name="_xlnm.Print_Titles" localSheetId="3">'banque_2014'!$8:$8</definedName>
    <definedName name="_xlnm.Print_Titles" localSheetId="2">'caisse_2013'!$6:$6</definedName>
    <definedName name="_xlnm.Print_Titles" localSheetId="4">'caisse_2014'!$6:$6</definedName>
    <definedName name="_xlnm.Print_Titles" localSheetId="5">'Suivi budgétaire 3'!$3:$6</definedName>
    <definedName name="_xlnm.Print_Area" localSheetId="1">'banque_2013'!$A$5:$G$34</definedName>
    <definedName name="_xlnm.Print_Area" localSheetId="3">'banque_2014'!$A$5:$G$34</definedName>
    <definedName name="_xlnm.Print_Area" localSheetId="2">'caisse_2013'!$A$2:$G$31</definedName>
    <definedName name="_xlnm.Print_Area" localSheetId="4">'caisse_2014'!$A$2:$G$32</definedName>
    <definedName name="_xlnm.Print_Area" localSheetId="5">'Suivi budgétaire 3'!$A$3:$K$21</definedName>
  </definedNames>
  <calcPr fullCalcOnLoad="1"/>
</workbook>
</file>

<file path=xl/sharedStrings.xml><?xml version="1.0" encoding="utf-8"?>
<sst xmlns="http://schemas.openxmlformats.org/spreadsheetml/2006/main" count="183" uniqueCount="99">
  <si>
    <t>DATES</t>
  </si>
  <si>
    <t>SOLDE</t>
  </si>
  <si>
    <t>TOTAL</t>
  </si>
  <si>
    <t>Encaissement</t>
  </si>
  <si>
    <t>Décaissement</t>
  </si>
  <si>
    <t>LIBELLES</t>
  </si>
  <si>
    <t>Taux exécution %</t>
  </si>
  <si>
    <t>Soldes disponible</t>
  </si>
  <si>
    <t>Prix unitaire</t>
  </si>
  <si>
    <t>Qté</t>
  </si>
  <si>
    <t>Unité</t>
  </si>
  <si>
    <t>Nature</t>
  </si>
  <si>
    <t>Code</t>
  </si>
  <si>
    <t xml:space="preserve">Notice d'emploi </t>
  </si>
  <si>
    <t>1)</t>
  </si>
  <si>
    <t>2)</t>
  </si>
  <si>
    <t>3)</t>
  </si>
  <si>
    <r>
      <t>Comment travailler à l'intérieur des feuilles de calcul sous ce fichier</t>
    </r>
    <r>
      <rPr>
        <b/>
        <u val="single"/>
        <sz val="22"/>
        <color indexed="10"/>
        <rFont val="Calibri"/>
        <family val="2"/>
      </rPr>
      <t xml:space="preserve"> Excel</t>
    </r>
    <r>
      <rPr>
        <b/>
        <sz val="22"/>
        <color indexed="10"/>
        <rFont val="Calibri"/>
        <family val="2"/>
      </rPr>
      <t xml:space="preserve"> </t>
    </r>
  </si>
  <si>
    <t>Imputat° budgétaire</t>
  </si>
  <si>
    <t xml:space="preserve">Budget </t>
  </si>
  <si>
    <t>N° pièce</t>
  </si>
  <si>
    <t>Solde d'ouverture</t>
  </si>
  <si>
    <t xml:space="preserve">Prendre le tableau du budget (version papier) et compléter la codification </t>
  </si>
  <si>
    <t xml:space="preserve">telle que ça y est dans ce document </t>
  </si>
  <si>
    <t>Pour enregistrer les dépenses, se servir uniquement des feuilles de banque et de caisse</t>
  </si>
  <si>
    <t>la colonne numéro de pièce sera remplie par les muméros donnés à chaque facture</t>
  </si>
  <si>
    <t>la colonne imputation budgétaire sera remplie par les codes devant chaque rubrique</t>
  </si>
  <si>
    <r>
      <t xml:space="preserve">La colonne dépense dans le tableau du suvi budgégaire est à ne pas </t>
    </r>
    <r>
      <rPr>
        <sz val="24"/>
        <color indexed="10"/>
        <rFont val="Calibri"/>
        <family val="2"/>
      </rPr>
      <t xml:space="preserve">touché </t>
    </r>
    <r>
      <rPr>
        <sz val="24"/>
        <color indexed="8"/>
        <rFont val="Calibri"/>
        <family val="2"/>
      </rPr>
      <t>car</t>
    </r>
  </si>
  <si>
    <t>contenant des fourmules qui sont liées aux journaux de banque et de caisse</t>
  </si>
  <si>
    <t xml:space="preserve">NB : Chaque facture doit porter le numéro d'ordre et la codification. </t>
  </si>
  <si>
    <t xml:space="preserve">la codification permet à excel de remplir automatiquement le tableau </t>
  </si>
  <si>
    <t>du suvi budgétaire à partir des journaux de banque et de caisse</t>
  </si>
  <si>
    <t>Dépenses Antérieures</t>
  </si>
  <si>
    <t>Présentes Dépenses</t>
  </si>
  <si>
    <t>Cumul des Dépenses</t>
  </si>
  <si>
    <t>A1.1.</t>
  </si>
  <si>
    <t>SA1.1.2</t>
  </si>
  <si>
    <t>Effectuer une mission conjointe de reconnaissance du terrain</t>
  </si>
  <si>
    <t>Répertorier les pépiniéristes et installer les sites de production des plans</t>
  </si>
  <si>
    <t>Délimiter et reboiser 25 ha de plantation d'éssences fouragères(main d'œuvre)</t>
  </si>
  <si>
    <t>A1.2.</t>
  </si>
  <si>
    <t>Prospecter le site et identifier les essences à reboiser</t>
  </si>
  <si>
    <t>SA1.1.3</t>
  </si>
  <si>
    <t>SA1.1.4</t>
  </si>
  <si>
    <t>SA1.1.5</t>
  </si>
  <si>
    <t>SA1.2.2</t>
  </si>
  <si>
    <t>SA1.2.3</t>
  </si>
  <si>
    <t>SA1.2.4</t>
  </si>
  <si>
    <t>SA1.2.5</t>
  </si>
  <si>
    <t>Réunion de concertation avec les femmes et les jeunes</t>
  </si>
  <si>
    <t>Achat de 22 500 plants d'éssences fouragères</t>
  </si>
  <si>
    <t>Achat de 45 000 plants d'éssences forestières</t>
  </si>
  <si>
    <t xml:space="preserve">Créer 200 ha de plantationa à objectif bois énergie </t>
  </si>
  <si>
    <t>Créer 100 ha de plantation d'essences fouragères pour le pâturage au profit des éleveurs et transhumants</t>
  </si>
  <si>
    <t>Délimiter et reboiser 90 ha de plantation à objectif bois énergie(main d'œuvre)</t>
  </si>
  <si>
    <t>A1.3.</t>
  </si>
  <si>
    <t>SA1.3.3</t>
  </si>
  <si>
    <t>SA1.3.4</t>
  </si>
  <si>
    <t>SA1.3.5</t>
  </si>
  <si>
    <t>Organisation de réunions de concertation et de délimitation de pistes et couloirs de transhumance avec les autorités et populations</t>
  </si>
  <si>
    <t>Redéfinir de manière consensuelle le couloir de transhumance + identification des couloirs de passage des animaux</t>
  </si>
  <si>
    <t>Entretien des différentes plantations (essences forestières et fouragères) par les populations riveraines (main d'œuvre)</t>
  </si>
  <si>
    <t>TOTAL DES COUTS ELIGIBLES</t>
  </si>
  <si>
    <t>Préparé par le comptable</t>
  </si>
  <si>
    <t>RABIYOU Rassi</t>
  </si>
  <si>
    <t>Souvention reçu de RED-SPD</t>
  </si>
  <si>
    <t>APPRO. CAISSE CH N° 5994307</t>
  </si>
  <si>
    <t>APPRO. CAISSE CH N° 5994309</t>
  </si>
  <si>
    <t>APPRO. CAISSE CH N° 5994310</t>
  </si>
  <si>
    <t>APPRO. CAISSE CH N° 5994312</t>
  </si>
  <si>
    <t>APPRO. CAISSE CH N° 5994314</t>
  </si>
  <si>
    <t>ACHATS DE PLANTS</t>
  </si>
  <si>
    <t>REGL. TRANSPOERTEUR TAB</t>
  </si>
  <si>
    <t>AVCE MISSION YENTCHABRE</t>
  </si>
  <si>
    <t>AVCE MISSION YATOMBO</t>
  </si>
  <si>
    <t>SUIVI BUDGETAIRE AU 31-12-2014</t>
  </si>
  <si>
    <t>PAYEMENT SOLDE SAIDE PR SUIVI</t>
  </si>
  <si>
    <t>PAYEMENT KOKONA: ACHAT DE PLANTS</t>
  </si>
  <si>
    <t>AVCE SANWOGOU PR ORG. ACT. DE REBOISEMENT</t>
  </si>
  <si>
    <t>2EME TRCHE SAÏDE PR SUIVI ACTIVITES</t>
  </si>
  <si>
    <t>1ERE TRCHE SAÏDE PR APPUI ET SUIVI</t>
  </si>
  <si>
    <t>APPRO. CAISSE CH N° 5994316</t>
  </si>
  <si>
    <t>APPRO. CAISSE CH N° 5994318</t>
  </si>
  <si>
    <t>Appui accompagnement et suivi de l'ONG</t>
  </si>
  <si>
    <t>PAYEMENT SAIDE PR APPUI ET SUIVI</t>
  </si>
  <si>
    <t>AVCE SANWOGOU PR ORG. ACT.</t>
  </si>
  <si>
    <t>APPRO. CAISSE CH N° 5994325</t>
  </si>
  <si>
    <t>FRAIS D'ORG. REUNION CONCERTATION</t>
  </si>
  <si>
    <t>FRAIS D'ORG. ACT. DE DELIMITATION</t>
  </si>
  <si>
    <t>TRANSPORT DE PLANTS SUR SITES</t>
  </si>
  <si>
    <t>FRAIS D'ORG. REUNION AVEC FEMME RIVERAINES</t>
  </si>
  <si>
    <t>FRAIS D'ORGA. ACT. DE DELIMITATION</t>
  </si>
  <si>
    <t>Tableaux détaillés du suivi des consommations budgétaires par poste du budget en FCFA GEVAPAF</t>
  </si>
  <si>
    <t>Prestation de service de l'Association (Appui accompagnement et suivi écologique…)</t>
  </si>
  <si>
    <t xml:space="preserve"> </t>
  </si>
  <si>
    <t>Livre de banque GEVAPAF (2013)</t>
  </si>
  <si>
    <t>Livre de caisse GEVAPAF (2013)</t>
  </si>
  <si>
    <t>Livre de banque GEVAPAF (2014)</t>
  </si>
  <si>
    <t>Livre de caisse GEVAPAF (2014)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</si>
</sst>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_-* #,##0.00\ _F_-;\-* #,##0.00\ _F_-;_-* &quot;-&quot;??\ _F_-;_-@_-"/>
    <numFmt numFmtId="166" formatCode="_-* #,##0\ _F_-;\-* #,##0\ _F_-;_-* &quot;-&quot;??\ _F_-;_-@_-"/>
    <numFmt numFmtId="167" formatCode="mmm\-yyyy"/>
    <numFmt numFmtId="168" formatCode="_-* #,##0\ _€_-;\-* #,##0\ _€_-;_-* &quot;-&quot;??\ _€_-;_-@_-"/>
    <numFmt numFmtId="169" formatCode="_-* #,##0.0\ _€_-;\-* #,##0.0\ _€_-;_-* &quot;-&quot;??\ _€_-;_-@_-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_);\(#,##0\)"/>
    <numFmt numFmtId="174" formatCode="[$-40C]d\-mmm\-yy;@"/>
    <numFmt numFmtId="175" formatCode="[$-40C]d\ mmmm\ yyyy;@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#,##0_ ;\-#,##0\ "/>
    <numFmt numFmtId="179" formatCode="0.0%"/>
    <numFmt numFmtId="180" formatCode="#,##0.00\ ;\-#,##0.00\ "/>
    <numFmt numFmtId="181" formatCode="#,##0.0\ ;\-#,##0.0\ "/>
    <numFmt numFmtId="182" formatCode="#,##0\ ;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Comic Sans MS"/>
      <family val="4"/>
    </font>
    <font>
      <b/>
      <sz val="22"/>
      <color indexed="10"/>
      <name val="Calibri"/>
      <family val="2"/>
    </font>
    <font>
      <b/>
      <u val="single"/>
      <sz val="22"/>
      <color indexed="10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b/>
      <u val="single"/>
      <sz val="12"/>
      <name val="Arial MT"/>
      <family val="0"/>
    </font>
    <font>
      <b/>
      <sz val="10"/>
      <name val="Arial"/>
      <family val="2"/>
    </font>
    <font>
      <sz val="10"/>
      <name val="Arial MT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MT"/>
      <family val="0"/>
    </font>
    <font>
      <b/>
      <i/>
      <u val="single"/>
      <sz val="12"/>
      <name val="Arial"/>
      <family val="2"/>
    </font>
    <font>
      <sz val="18"/>
      <name val="Arial M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sz val="18"/>
      <color indexed="8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i/>
      <sz val="72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b/>
      <sz val="22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i/>
      <sz val="72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2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33" borderId="0" xfId="0" applyFill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68" fillId="0" borderId="0" xfId="0" applyFont="1" applyAlignment="1">
      <alignment/>
    </xf>
    <xf numFmtId="3" fontId="2" fillId="0" borderId="0" xfId="55" applyNumberFormat="1" applyFont="1" applyFill="1">
      <alignment/>
      <protection/>
    </xf>
    <xf numFmtId="0" fontId="69" fillId="0" borderId="14" xfId="0" applyFont="1" applyBorder="1" applyAlignment="1">
      <alignment horizontal="center" vertical="center"/>
    </xf>
    <xf numFmtId="0" fontId="4" fillId="34" borderId="12" xfId="55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3" fontId="69" fillId="0" borderId="0" xfId="0" applyNumberFormat="1" applyFont="1" applyBorder="1" applyAlignment="1">
      <alignment horizontal="left" vertical="center" indent="3"/>
    </xf>
    <xf numFmtId="0" fontId="0" fillId="0" borderId="0" xfId="0" applyFill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/>
    </xf>
    <xf numFmtId="3" fontId="70" fillId="0" borderId="14" xfId="0" applyNumberFormat="1" applyFont="1" applyFill="1" applyBorder="1" applyAlignment="1">
      <alignment horizontal="center"/>
    </xf>
    <xf numFmtId="14" fontId="70" fillId="0" borderId="14" xfId="0" applyNumberFormat="1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left" vertical="center"/>
    </xf>
    <xf numFmtId="3" fontId="70" fillId="0" borderId="14" xfId="0" applyNumberFormat="1" applyFont="1" applyBorder="1" applyAlignment="1">
      <alignment horizontal="right" vertical="center" indent="1"/>
    </xf>
    <xf numFmtId="0" fontId="70" fillId="0" borderId="0" xfId="0" applyFont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/>
    </xf>
    <xf numFmtId="180" fontId="71" fillId="0" borderId="14" xfId="47" applyNumberFormat="1" applyFont="1" applyBorder="1" applyAlignment="1">
      <alignment/>
    </xf>
    <xf numFmtId="0" fontId="71" fillId="0" borderId="14" xfId="0" applyFont="1" applyFill="1" applyBorder="1" applyAlignment="1">
      <alignment/>
    </xf>
    <xf numFmtId="180" fontId="71" fillId="0" borderId="14" xfId="47" applyNumberFormat="1" applyFont="1" applyFill="1" applyBorder="1" applyAlignment="1">
      <alignment/>
    </xf>
    <xf numFmtId="0" fontId="70" fillId="0" borderId="15" xfId="0" applyFont="1" applyBorder="1" applyAlignment="1">
      <alignment/>
    </xf>
    <xf numFmtId="0" fontId="71" fillId="0" borderId="15" xfId="0" applyFont="1" applyBorder="1" applyAlignment="1">
      <alignment/>
    </xf>
    <xf numFmtId="0" fontId="69" fillId="0" borderId="16" xfId="0" applyFont="1" applyBorder="1" applyAlignment="1">
      <alignment horizontal="center" vertical="center"/>
    </xf>
    <xf numFmtId="3" fontId="69" fillId="0" borderId="15" xfId="0" applyNumberFormat="1" applyFont="1" applyBorder="1" applyAlignment="1">
      <alignment horizontal="right" vertical="center"/>
    </xf>
    <xf numFmtId="3" fontId="70" fillId="0" borderId="0" xfId="0" applyNumberFormat="1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3" fontId="69" fillId="0" borderId="0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166" fontId="3" fillId="0" borderId="0" xfId="47" applyNumberFormat="1" applyFont="1" applyAlignment="1">
      <alignment/>
    </xf>
    <xf numFmtId="3" fontId="70" fillId="0" borderId="0" xfId="0" applyNumberFormat="1" applyFont="1" applyBorder="1" applyAlignment="1">
      <alignment/>
    </xf>
    <xf numFmtId="166" fontId="3" fillId="0" borderId="0" xfId="47" applyNumberFormat="1" applyFont="1" applyAlignment="1">
      <alignment horizontal="left"/>
    </xf>
    <xf numFmtId="165" fontId="3" fillId="0" borderId="0" xfId="47" applyNumberFormat="1" applyFont="1" applyAlignment="1">
      <alignment/>
    </xf>
    <xf numFmtId="0" fontId="3" fillId="0" borderId="0" xfId="0" applyFont="1" applyAlignment="1">
      <alignment/>
    </xf>
    <xf numFmtId="166" fontId="12" fillId="0" borderId="0" xfId="47" applyNumberFormat="1" applyFont="1" applyAlignment="1">
      <alignment/>
    </xf>
    <xf numFmtId="166" fontId="12" fillId="0" borderId="0" xfId="47" applyNumberFormat="1" applyFont="1" applyAlignment="1">
      <alignment horizontal="left"/>
    </xf>
    <xf numFmtId="3" fontId="70" fillId="0" borderId="14" xfId="0" applyNumberFormat="1" applyFont="1" applyBorder="1" applyAlignment="1">
      <alignment horizontal="right" vertical="center" indent="3"/>
    </xf>
    <xf numFmtId="0" fontId="70" fillId="0" borderId="17" xfId="0" applyFont="1" applyBorder="1" applyAlignment="1">
      <alignment/>
    </xf>
    <xf numFmtId="0" fontId="70" fillId="0" borderId="14" xfId="0" applyFont="1" applyBorder="1" applyAlignment="1">
      <alignment/>
    </xf>
    <xf numFmtId="0" fontId="69" fillId="0" borderId="17" xfId="0" applyFont="1" applyBorder="1" applyAlignment="1">
      <alignment horizontal="center" vertical="center"/>
    </xf>
    <xf numFmtId="3" fontId="69" fillId="0" borderId="14" xfId="0" applyNumberFormat="1" applyFont="1" applyBorder="1" applyAlignment="1">
      <alignment horizontal="left" vertical="center" indent="3"/>
    </xf>
    <xf numFmtId="3" fontId="69" fillId="0" borderId="14" xfId="0" applyNumberFormat="1" applyFont="1" applyBorder="1" applyAlignment="1">
      <alignment horizontal="right" vertical="center" indent="2"/>
    </xf>
    <xf numFmtId="0" fontId="13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73" fillId="0" borderId="0" xfId="0" applyFont="1" applyAlignment="1">
      <alignment/>
    </xf>
    <xf numFmtId="0" fontId="4" fillId="0" borderId="0" xfId="55" applyFont="1" applyBorder="1" applyAlignment="1">
      <alignment horizontal="center" vertical="center"/>
      <protection/>
    </xf>
    <xf numFmtId="173" fontId="15" fillId="0" borderId="18" xfId="55" applyNumberFormat="1" applyFont="1" applyFill="1" applyBorder="1" applyAlignment="1" applyProtection="1">
      <alignment horizontal="right" vertical="center"/>
      <protection/>
    </xf>
    <xf numFmtId="9" fontId="15" fillId="0" borderId="19" xfId="58" applyFont="1" applyFill="1" applyBorder="1" applyAlignment="1" applyProtection="1">
      <alignment horizontal="right" vertical="center"/>
      <protection/>
    </xf>
    <xf numFmtId="0" fontId="15" fillId="0" borderId="18" xfId="55" applyFont="1" applyFill="1" applyBorder="1" applyAlignment="1">
      <alignment horizontal="center" vertical="center"/>
      <protection/>
    </xf>
    <xf numFmtId="173" fontId="15" fillId="34" borderId="18" xfId="55" applyNumberFormat="1" applyFont="1" applyFill="1" applyBorder="1" applyAlignment="1" applyProtection="1">
      <alignment horizontal="right" vertical="center"/>
      <protection/>
    </xf>
    <xf numFmtId="0" fontId="15" fillId="0" borderId="20" xfId="55" applyFont="1" applyFill="1" applyBorder="1" applyAlignment="1">
      <alignment horizontal="left" vertical="center" indent="1"/>
      <protection/>
    </xf>
    <xf numFmtId="0" fontId="15" fillId="0" borderId="18" xfId="55" applyFont="1" applyFill="1" applyBorder="1" applyAlignment="1">
      <alignment vertical="center" wrapText="1"/>
      <protection/>
    </xf>
    <xf numFmtId="0" fontId="15" fillId="13" borderId="18" xfId="55" applyFont="1" applyFill="1" applyBorder="1" applyAlignment="1">
      <alignment horizontal="center" vertical="center"/>
      <protection/>
    </xf>
    <xf numFmtId="173" fontId="15" fillId="13" borderId="18" xfId="55" applyNumberFormat="1" applyFont="1" applyFill="1" applyBorder="1" applyAlignment="1" applyProtection="1">
      <alignment horizontal="right" vertical="center"/>
      <protection/>
    </xf>
    <xf numFmtId="9" fontId="16" fillId="13" borderId="19" xfId="58" applyFont="1" applyFill="1" applyBorder="1" applyAlignment="1" applyProtection="1">
      <alignment horizontal="right" vertical="center" indent="1"/>
      <protection/>
    </xf>
    <xf numFmtId="0" fontId="17" fillId="0" borderId="0" xfId="55" applyFont="1" applyFill="1">
      <alignment/>
      <protection/>
    </xf>
    <xf numFmtId="173" fontId="16" fillId="13" borderId="18" xfId="55" applyNumberFormat="1" applyFont="1" applyFill="1" applyBorder="1" applyAlignment="1" applyProtection="1">
      <alignment horizontal="right" vertical="center"/>
      <protection/>
    </xf>
    <xf numFmtId="9" fontId="18" fillId="13" borderId="19" xfId="58" applyFont="1" applyFill="1" applyBorder="1" applyAlignment="1" applyProtection="1">
      <alignment horizontal="right" vertical="center" indent="1"/>
      <protection/>
    </xf>
    <xf numFmtId="0" fontId="16" fillId="13" borderId="20" xfId="55" applyFont="1" applyFill="1" applyBorder="1" applyAlignment="1">
      <alignment horizontal="left" vertical="center" indent="1"/>
      <protection/>
    </xf>
    <xf numFmtId="0" fontId="16" fillId="13" borderId="18" xfId="55" applyFont="1" applyFill="1" applyBorder="1" applyAlignment="1">
      <alignment vertical="center" wrapText="1"/>
      <protection/>
    </xf>
    <xf numFmtId="173" fontId="14" fillId="13" borderId="18" xfId="55" applyNumberFormat="1" applyFont="1" applyFill="1" applyBorder="1" applyAlignment="1" applyProtection="1">
      <alignment horizontal="right" vertical="center"/>
      <protection/>
    </xf>
    <xf numFmtId="0" fontId="2" fillId="0" borderId="0" xfId="55" applyFont="1" applyBorder="1">
      <alignment/>
      <protection/>
    </xf>
    <xf numFmtId="0" fontId="74" fillId="0" borderId="0" xfId="0" applyFont="1" applyAlignment="1">
      <alignment vertical="center"/>
    </xf>
    <xf numFmtId="0" fontId="19" fillId="0" borderId="0" xfId="55" applyFont="1">
      <alignment/>
      <protection/>
    </xf>
    <xf numFmtId="0" fontId="75" fillId="0" borderId="0" xfId="0" applyFont="1" applyAlignment="1">
      <alignment/>
    </xf>
    <xf numFmtId="14" fontId="45" fillId="0" borderId="14" xfId="0" applyNumberFormat="1" applyFont="1" applyBorder="1" applyAlignment="1">
      <alignment horizontal="left"/>
    </xf>
    <xf numFmtId="14" fontId="71" fillId="0" borderId="14" xfId="0" applyNumberFormat="1" applyFont="1" applyFill="1" applyBorder="1" applyAlignment="1">
      <alignment/>
    </xf>
    <xf numFmtId="0" fontId="70" fillId="0" borderId="17" xfId="0" applyFont="1" applyFill="1" applyBorder="1" applyAlignment="1">
      <alignment horizontal="center" vertical="center"/>
    </xf>
    <xf numFmtId="0" fontId="71" fillId="0" borderId="17" xfId="0" applyFont="1" applyBorder="1" applyAlignment="1">
      <alignment/>
    </xf>
    <xf numFmtId="3" fontId="71" fillId="0" borderId="0" xfId="0" applyNumberFormat="1" applyFont="1" applyAlignment="1">
      <alignment/>
    </xf>
    <xf numFmtId="180" fontId="45" fillId="0" borderId="14" xfId="47" applyNumberFormat="1" applyFont="1" applyFill="1" applyBorder="1" applyAlignment="1">
      <alignment/>
    </xf>
    <xf numFmtId="14" fontId="71" fillId="0" borderId="14" xfId="0" applyNumberFormat="1" applyFont="1" applyBorder="1" applyAlignment="1">
      <alignment/>
    </xf>
    <xf numFmtId="182" fontId="71" fillId="0" borderId="14" xfId="47" applyNumberFormat="1" applyFont="1" applyFill="1" applyBorder="1" applyAlignment="1">
      <alignment/>
    </xf>
    <xf numFmtId="3" fontId="70" fillId="0" borderId="14" xfId="47" applyNumberFormat="1" applyFont="1" applyFill="1" applyBorder="1" applyAlignment="1">
      <alignment horizontal="right" vertical="center" indent="1"/>
    </xf>
    <xf numFmtId="0" fontId="71" fillId="0" borderId="14" xfId="0" applyFont="1" applyFill="1" applyBorder="1" applyAlignment="1">
      <alignment wrapText="1"/>
    </xf>
    <xf numFmtId="3" fontId="76" fillId="0" borderId="14" xfId="0" applyNumberFormat="1" applyFont="1" applyBorder="1" applyAlignment="1">
      <alignment horizontal="right" vertical="center" indent="2"/>
    </xf>
    <xf numFmtId="0" fontId="70" fillId="0" borderId="0" xfId="0" applyFont="1" applyAlignment="1">
      <alignment wrapText="1"/>
    </xf>
    <xf numFmtId="0" fontId="70" fillId="0" borderId="14" xfId="0" applyFont="1" applyFill="1" applyBorder="1" applyAlignment="1">
      <alignment horizontal="center" vertical="center" wrapText="1"/>
    </xf>
    <xf numFmtId="3" fontId="70" fillId="0" borderId="14" xfId="0" applyNumberFormat="1" applyFont="1" applyFill="1" applyBorder="1" applyAlignment="1">
      <alignment horizontal="center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14" fontId="45" fillId="0" borderId="14" xfId="0" applyNumberFormat="1" applyFont="1" applyBorder="1" applyAlignment="1">
      <alignment horizontal="left" wrapText="1"/>
    </xf>
    <xf numFmtId="0" fontId="70" fillId="0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69" fillId="0" borderId="17" xfId="0" applyFont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0" fontId="69" fillId="0" borderId="0" xfId="0" applyFont="1" applyBorder="1" applyAlignment="1">
      <alignment horizontal="center" vertical="center" wrapText="1"/>
    </xf>
    <xf numFmtId="166" fontId="3" fillId="0" borderId="0" xfId="47" applyNumberFormat="1" applyFont="1" applyAlignment="1">
      <alignment wrapText="1"/>
    </xf>
    <xf numFmtId="0" fontId="71" fillId="0" borderId="0" xfId="0" applyFont="1" applyAlignment="1">
      <alignment wrapText="1"/>
    </xf>
    <xf numFmtId="165" fontId="3" fillId="0" borderId="0" xfId="47" applyNumberFormat="1" applyFont="1" applyAlignment="1">
      <alignment wrapText="1"/>
    </xf>
    <xf numFmtId="0" fontId="72" fillId="0" borderId="0" xfId="0" applyFont="1" applyAlignment="1">
      <alignment vertical="center" wrapText="1"/>
    </xf>
    <xf numFmtId="166" fontId="12" fillId="0" borderId="0" xfId="47" applyNumberFormat="1" applyFont="1" applyAlignment="1">
      <alignment wrapText="1"/>
    </xf>
    <xf numFmtId="0" fontId="3" fillId="0" borderId="0" xfId="0" applyFont="1" applyAlignment="1">
      <alignment wrapText="1"/>
    </xf>
    <xf numFmtId="182" fontId="71" fillId="0" borderId="14" xfId="47" applyNumberFormat="1" applyFont="1" applyFill="1" applyBorder="1" applyAlignment="1">
      <alignment wrapText="1"/>
    </xf>
    <xf numFmtId="182" fontId="45" fillId="0" borderId="14" xfId="47" applyNumberFormat="1" applyFont="1" applyFill="1" applyBorder="1" applyAlignment="1">
      <alignment wrapText="1"/>
    </xf>
    <xf numFmtId="180" fontId="71" fillId="0" borderId="14" xfId="47" applyNumberFormat="1" applyFont="1" applyFill="1" applyBorder="1" applyAlignment="1">
      <alignment wrapText="1"/>
    </xf>
    <xf numFmtId="3" fontId="76" fillId="0" borderId="14" xfId="0" applyNumberFormat="1" applyFont="1" applyBorder="1" applyAlignment="1">
      <alignment horizontal="left" vertical="center" wrapText="1"/>
    </xf>
    <xf numFmtId="3" fontId="69" fillId="0" borderId="0" xfId="0" applyNumberFormat="1" applyFont="1" applyBorder="1" applyAlignment="1">
      <alignment horizontal="left" vertical="center" wrapText="1"/>
    </xf>
    <xf numFmtId="3" fontId="70" fillId="0" borderId="0" xfId="0" applyNumberFormat="1" applyFont="1" applyAlignment="1">
      <alignment wrapText="1"/>
    </xf>
    <xf numFmtId="166" fontId="12" fillId="0" borderId="0" xfId="47" applyNumberFormat="1" applyFont="1" applyAlignment="1">
      <alignment horizontal="left" wrapText="1"/>
    </xf>
    <xf numFmtId="0" fontId="77" fillId="0" borderId="17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8" fillId="19" borderId="0" xfId="0" applyFont="1" applyFill="1" applyAlignment="1">
      <alignment horizontal="center"/>
    </xf>
    <xf numFmtId="0" fontId="5" fillId="13" borderId="0" xfId="55" applyFont="1" applyFill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4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1">
      <selection activeCell="H24" sqref="H24"/>
    </sheetView>
  </sheetViews>
  <sheetFormatPr defaultColWidth="11.421875" defaultRowHeight="15"/>
  <cols>
    <col min="1" max="16384" width="11.421875" style="16" customWidth="1"/>
  </cols>
  <sheetData>
    <row r="3" spans="1:11" ht="92.25">
      <c r="A3" s="123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5" ht="28.5">
      <c r="A5" s="18" t="s">
        <v>17</v>
      </c>
    </row>
    <row r="6" ht="15">
      <c r="K6" s="14"/>
    </row>
    <row r="7" spans="1:2" ht="31.5">
      <c r="A7" s="13" t="s">
        <v>14</v>
      </c>
      <c r="B7" s="12" t="s">
        <v>22</v>
      </c>
    </row>
    <row r="8" spans="1:2" ht="31.5">
      <c r="A8" s="13"/>
      <c r="B8" s="12" t="s">
        <v>23</v>
      </c>
    </row>
    <row r="9" spans="1:2" ht="19.5" customHeight="1">
      <c r="A9" s="13"/>
      <c r="B9" s="12"/>
    </row>
    <row r="10" spans="1:14" ht="31.5">
      <c r="A10" s="13" t="s">
        <v>15</v>
      </c>
      <c r="B10" s="12" t="s">
        <v>24</v>
      </c>
      <c r="M10" s="24"/>
      <c r="N10" s="24"/>
    </row>
    <row r="11" spans="2:3" ht="31.5">
      <c r="B11" s="12" t="s">
        <v>25</v>
      </c>
      <c r="C11" s="12"/>
    </row>
    <row r="12" spans="2:3" ht="31.5">
      <c r="B12" s="12" t="s">
        <v>26</v>
      </c>
      <c r="C12" s="12"/>
    </row>
    <row r="13" spans="2:3" ht="31.5">
      <c r="B13" s="12"/>
      <c r="C13" s="12"/>
    </row>
    <row r="15" spans="1:11" ht="31.5">
      <c r="A15" s="13" t="s">
        <v>16</v>
      </c>
      <c r="B15" s="12" t="s">
        <v>27</v>
      </c>
      <c r="K15" s="14"/>
    </row>
    <row r="16" ht="31.5">
      <c r="B16" s="12" t="s">
        <v>28</v>
      </c>
    </row>
    <row r="17" spans="1:2" ht="31.5">
      <c r="A17" s="13"/>
      <c r="B17" s="12"/>
    </row>
    <row r="18" spans="1:4" ht="31.5">
      <c r="A18" s="12" t="s">
        <v>29</v>
      </c>
      <c r="D18" s="15"/>
    </row>
    <row r="19" spans="2:4" ht="31.5">
      <c r="B19" s="12" t="s">
        <v>30</v>
      </c>
      <c r="D19" s="15"/>
    </row>
    <row r="20" spans="2:4" ht="31.5">
      <c r="B20" s="12" t="s">
        <v>31</v>
      </c>
      <c r="C20" s="17"/>
      <c r="D20" s="15"/>
    </row>
    <row r="21" spans="3:4" ht="28.5">
      <c r="C21" s="17"/>
      <c r="D21" s="15"/>
    </row>
    <row r="22" spans="3:4" ht="28.5">
      <c r="C22" s="17"/>
      <c r="D22" s="15"/>
    </row>
  </sheetData>
  <sheetProtection/>
  <mergeCells count="1"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34"/>
  <sheetViews>
    <sheetView zoomScalePageLayoutView="0" workbookViewId="0" topLeftCell="A4">
      <selection activeCell="E24" sqref="E24"/>
    </sheetView>
  </sheetViews>
  <sheetFormatPr defaultColWidth="11.421875" defaultRowHeight="15"/>
  <cols>
    <col min="1" max="1" width="8.57421875" style="25" bestFit="1" customWidth="1"/>
    <col min="2" max="2" width="12.57421875" style="25" customWidth="1"/>
    <col min="3" max="3" width="10.421875" style="25" bestFit="1" customWidth="1"/>
    <col min="4" max="4" width="29.140625" style="25" customWidth="1"/>
    <col min="5" max="5" width="13.421875" style="25" bestFit="1" customWidth="1"/>
    <col min="6" max="6" width="16.7109375" style="25" customWidth="1"/>
    <col min="7" max="7" width="12.00390625" style="25" bestFit="1" customWidth="1"/>
    <col min="8" max="16384" width="11.421875" style="25" customWidth="1"/>
  </cols>
  <sheetData>
    <row r="6" spans="1:7" s="85" customFormat="1" ht="23.25">
      <c r="A6" s="126" t="s">
        <v>95</v>
      </c>
      <c r="B6" s="126"/>
      <c r="C6" s="126"/>
      <c r="D6" s="126"/>
      <c r="E6" s="126"/>
      <c r="F6" s="126"/>
      <c r="G6" s="126"/>
    </row>
    <row r="7" spans="1:2" ht="12.75">
      <c r="A7" s="26"/>
      <c r="B7" s="26"/>
    </row>
    <row r="8" spans="1:7" ht="25.5">
      <c r="A8" s="20" t="s">
        <v>20</v>
      </c>
      <c r="B8" s="27" t="s">
        <v>18</v>
      </c>
      <c r="C8" s="20" t="s">
        <v>0</v>
      </c>
      <c r="D8" s="20" t="s">
        <v>5</v>
      </c>
      <c r="E8" s="20" t="s">
        <v>3</v>
      </c>
      <c r="F8" s="20" t="s">
        <v>4</v>
      </c>
      <c r="G8" s="20" t="s">
        <v>1</v>
      </c>
    </row>
    <row r="9" spans="1:7" s="33" customFormat="1" ht="12.75">
      <c r="A9" s="28"/>
      <c r="B9" s="29"/>
      <c r="C9" s="38"/>
      <c r="D9" s="31" t="s">
        <v>21</v>
      </c>
      <c r="E9" s="39">
        <v>0</v>
      </c>
      <c r="F9" s="39"/>
      <c r="G9" s="32">
        <f>E9</f>
        <v>0</v>
      </c>
    </row>
    <row r="10" spans="1:7" s="33" customFormat="1" ht="12.75">
      <c r="A10" s="28">
        <v>1</v>
      </c>
      <c r="B10" s="29"/>
      <c r="C10" s="92">
        <v>41463</v>
      </c>
      <c r="D10" s="36" t="s">
        <v>65</v>
      </c>
      <c r="E10" s="37">
        <v>11725000</v>
      </c>
      <c r="F10" s="39"/>
      <c r="G10" s="32">
        <f>G9+E10-F10</f>
        <v>11725000</v>
      </c>
    </row>
    <row r="11" spans="1:7" s="33" customFormat="1" ht="12.75">
      <c r="A11" s="34">
        <v>2</v>
      </c>
      <c r="B11" s="35"/>
      <c r="C11" s="92">
        <v>41475</v>
      </c>
      <c r="D11" s="36" t="s">
        <v>66</v>
      </c>
      <c r="E11" s="37"/>
      <c r="F11" s="37">
        <v>2000000</v>
      </c>
      <c r="G11" s="32">
        <f aca="true" t="shared" si="0" ref="G11:G17">G10+E11-F11</f>
        <v>9725000</v>
      </c>
    </row>
    <row r="12" spans="1:7" s="33" customFormat="1" ht="12.75">
      <c r="A12" s="28">
        <v>3</v>
      </c>
      <c r="B12" s="35"/>
      <c r="C12" s="92">
        <v>41484</v>
      </c>
      <c r="D12" s="36" t="s">
        <v>67</v>
      </c>
      <c r="E12" s="37"/>
      <c r="F12" s="37">
        <v>5000000</v>
      </c>
      <c r="G12" s="32">
        <f t="shared" si="0"/>
        <v>4725000</v>
      </c>
    </row>
    <row r="13" spans="1:7" s="33" customFormat="1" ht="12.75">
      <c r="A13" s="34">
        <v>4</v>
      </c>
      <c r="B13" s="35"/>
      <c r="C13" s="92">
        <v>41486</v>
      </c>
      <c r="D13" s="36" t="s">
        <v>68</v>
      </c>
      <c r="E13" s="37"/>
      <c r="F13" s="37">
        <v>300000</v>
      </c>
      <c r="G13" s="32">
        <f t="shared" si="0"/>
        <v>4425000</v>
      </c>
    </row>
    <row r="14" spans="1:7" s="33" customFormat="1" ht="12.75">
      <c r="A14" s="28">
        <v>5</v>
      </c>
      <c r="B14" s="35"/>
      <c r="C14" s="92">
        <v>41491</v>
      </c>
      <c r="D14" s="36" t="s">
        <v>69</v>
      </c>
      <c r="E14" s="37"/>
      <c r="F14" s="37">
        <v>750000</v>
      </c>
      <c r="G14" s="32">
        <f t="shared" si="0"/>
        <v>3675000</v>
      </c>
    </row>
    <row r="15" spans="1:7" s="33" customFormat="1" ht="12.75">
      <c r="A15" s="34">
        <v>6</v>
      </c>
      <c r="B15" s="35"/>
      <c r="C15" s="87">
        <v>41514</v>
      </c>
      <c r="D15" s="36" t="s">
        <v>70</v>
      </c>
      <c r="E15" s="39"/>
      <c r="F15" s="39">
        <v>700000</v>
      </c>
      <c r="G15" s="32">
        <f t="shared" si="0"/>
        <v>2975000</v>
      </c>
    </row>
    <row r="16" spans="1:7" s="33" customFormat="1" ht="12.75">
      <c r="A16" s="28">
        <v>7</v>
      </c>
      <c r="B16" s="35" t="s">
        <v>57</v>
      </c>
      <c r="C16" s="87">
        <v>41528</v>
      </c>
      <c r="D16" s="38" t="s">
        <v>76</v>
      </c>
      <c r="E16" s="39"/>
      <c r="F16" s="37">
        <v>250000</v>
      </c>
      <c r="G16" s="32">
        <f t="shared" si="0"/>
        <v>2725000</v>
      </c>
    </row>
    <row r="17" spans="1:7" s="33" customFormat="1" ht="12.75">
      <c r="A17" s="34"/>
      <c r="B17" s="35"/>
      <c r="C17" s="86"/>
      <c r="D17" s="36"/>
      <c r="E17" s="39"/>
      <c r="F17" s="39"/>
      <c r="G17" s="32">
        <f t="shared" si="0"/>
        <v>2725000</v>
      </c>
    </row>
    <row r="18" spans="1:7" s="33" customFormat="1" ht="12.75">
      <c r="A18" s="34"/>
      <c r="B18" s="35"/>
      <c r="C18" s="87"/>
      <c r="D18" s="38"/>
      <c r="E18" s="37"/>
      <c r="F18" s="39"/>
      <c r="G18" s="32"/>
    </row>
    <row r="19" spans="1:8" ht="34.5" customHeight="1">
      <c r="A19" s="40"/>
      <c r="B19" s="41"/>
      <c r="C19" s="40"/>
      <c r="D19" s="42" t="s">
        <v>2</v>
      </c>
      <c r="E19" s="43">
        <f>SUM(E9:E18)</f>
        <v>11725000</v>
      </c>
      <c r="F19" s="43">
        <f>SUM(F11:F18)</f>
        <v>9000000</v>
      </c>
      <c r="G19" s="43">
        <f>E19-F19</f>
        <v>2725000</v>
      </c>
      <c r="H19" s="44"/>
    </row>
    <row r="20" spans="1:8" ht="12" customHeight="1">
      <c r="A20" s="45"/>
      <c r="B20" s="46"/>
      <c r="C20" s="45"/>
      <c r="D20" s="22"/>
      <c r="E20" s="47"/>
      <c r="F20" s="47"/>
      <c r="G20" s="47"/>
      <c r="H20" s="44"/>
    </row>
    <row r="21" spans="1:8" ht="12" customHeight="1">
      <c r="A21" s="45"/>
      <c r="B21" s="46"/>
      <c r="C21" s="45"/>
      <c r="D21" s="22"/>
      <c r="E21" s="47"/>
      <c r="F21" s="47"/>
      <c r="G21" s="47"/>
      <c r="H21" s="44"/>
    </row>
    <row r="22" spans="1:8" ht="12" customHeight="1">
      <c r="A22" s="45"/>
      <c r="B22" s="46"/>
      <c r="C22" s="45"/>
      <c r="D22" s="22"/>
      <c r="E22" s="47"/>
      <c r="F22" s="47"/>
      <c r="G22" s="47"/>
      <c r="H22" s="44"/>
    </row>
    <row r="23" spans="1:8" ht="12" customHeight="1">
      <c r="A23" s="45"/>
      <c r="B23" s="48" t="s">
        <v>63</v>
      </c>
      <c r="C23" s="48"/>
      <c r="D23" s="48"/>
      <c r="E23" s="48"/>
      <c r="F23" s="48" t="s">
        <v>94</v>
      </c>
      <c r="G23" s="47"/>
      <c r="H23" s="44"/>
    </row>
    <row r="24" spans="1:8" ht="9.75" customHeight="1">
      <c r="A24" s="45"/>
      <c r="B24" s="48"/>
      <c r="C24" s="48"/>
      <c r="D24" s="48"/>
      <c r="E24" s="48"/>
      <c r="F24" s="48"/>
      <c r="G24" s="47"/>
      <c r="H24" s="44"/>
    </row>
    <row r="25" spans="1:8" ht="9.75" customHeight="1">
      <c r="A25" s="45"/>
      <c r="B25" s="48"/>
      <c r="C25" s="48"/>
      <c r="D25" s="48"/>
      <c r="E25" s="48"/>
      <c r="F25" s="48"/>
      <c r="G25" s="47"/>
      <c r="H25" s="44"/>
    </row>
    <row r="26" spans="1:7" ht="12.75">
      <c r="A26" s="45"/>
      <c r="B26" s="48"/>
      <c r="C26" s="48"/>
      <c r="D26" s="48"/>
      <c r="E26" s="48"/>
      <c r="F26" s="48"/>
      <c r="G26" s="47"/>
    </row>
    <row r="27" spans="2:6" ht="12.75">
      <c r="B27" s="48"/>
      <c r="C27" s="48"/>
      <c r="D27" s="48"/>
      <c r="E27" s="48"/>
      <c r="F27" s="48"/>
    </row>
    <row r="28" spans="2:6" ht="12.75">
      <c r="B28" s="49" t="s">
        <v>64</v>
      </c>
      <c r="C28" s="48"/>
      <c r="D28" s="48"/>
      <c r="E28" s="48"/>
      <c r="F28" s="49" t="s">
        <v>94</v>
      </c>
    </row>
    <row r="29" spans="2:6" ht="12.75">
      <c r="B29" s="50"/>
      <c r="D29" s="45"/>
      <c r="E29" s="51"/>
      <c r="F29" s="52"/>
    </row>
    <row r="30" spans="2:6" ht="12.75">
      <c r="B30" s="50"/>
      <c r="D30" s="45"/>
      <c r="E30" s="51"/>
      <c r="F30" s="52"/>
    </row>
    <row r="31" spans="2:6" ht="9.75" customHeight="1">
      <c r="B31" s="50"/>
      <c r="D31" s="45"/>
      <c r="E31" s="51"/>
      <c r="F31" s="52"/>
    </row>
    <row r="32" spans="2:6" ht="12.75">
      <c r="B32" s="53"/>
      <c r="C32" s="50"/>
      <c r="D32" s="50"/>
      <c r="F32" s="54"/>
    </row>
    <row r="33" spans="2:7" ht="12.75">
      <c r="B33" s="53"/>
      <c r="C33" s="50"/>
      <c r="D33" s="50"/>
      <c r="F33" s="54"/>
      <c r="G33" s="44"/>
    </row>
    <row r="34" spans="2:6" ht="12.75">
      <c r="B34" s="55"/>
      <c r="D34" s="54"/>
      <c r="F34" s="56"/>
    </row>
  </sheetData>
  <sheetProtection/>
  <mergeCells count="1">
    <mergeCell ref="A6:G6"/>
  </mergeCells>
  <printOptions horizontalCentered="1"/>
  <pageMargins left="0" right="0" top="0.5511811023622047" bottom="0.5511811023622047" header="0.31496062992125984" footer="0.31496062992125984"/>
  <pageSetup horizontalDpi="600" verticalDpi="600" orientation="portrait" paperSize="9" scale="87" r:id="rId1"/>
  <headerFooter>
    <oddFooter>&amp;C&amp;"-,Gras"Page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31"/>
  <sheetViews>
    <sheetView zoomScale="115" zoomScaleNormal="115" workbookViewId="0" topLeftCell="A6">
      <selection activeCell="E11" sqref="E11"/>
    </sheetView>
  </sheetViews>
  <sheetFormatPr defaultColWidth="11.421875" defaultRowHeight="15"/>
  <cols>
    <col min="1" max="1" width="6.57421875" style="25" customWidth="1"/>
    <col min="2" max="3" width="11.00390625" style="25" customWidth="1"/>
    <col min="4" max="4" width="32.57421875" style="25" customWidth="1"/>
    <col min="5" max="6" width="13.421875" style="25" customWidth="1"/>
    <col min="7" max="7" width="13.8515625" style="25" customWidth="1"/>
    <col min="8" max="16384" width="11.421875" style="25" customWidth="1"/>
  </cols>
  <sheetData>
    <row r="1" ht="18.75" customHeight="1"/>
    <row r="2" ht="15.75" customHeight="1"/>
    <row r="3" ht="15.75" customHeight="1"/>
    <row r="4" spans="1:7" s="85" customFormat="1" ht="23.25">
      <c r="A4" s="126" t="s">
        <v>96</v>
      </c>
      <c r="B4" s="126"/>
      <c r="C4" s="126"/>
      <c r="D4" s="126"/>
      <c r="E4" s="126"/>
      <c r="F4" s="126"/>
      <c r="G4" s="126"/>
    </row>
    <row r="6" spans="1:7" ht="25.5">
      <c r="A6" s="27" t="s">
        <v>20</v>
      </c>
      <c r="B6" s="27" t="s">
        <v>18</v>
      </c>
      <c r="C6" s="20" t="s">
        <v>0</v>
      </c>
      <c r="D6" s="20" t="s">
        <v>5</v>
      </c>
      <c r="E6" s="20" t="s">
        <v>3</v>
      </c>
      <c r="F6" s="20" t="s">
        <v>4</v>
      </c>
      <c r="G6" s="20" t="s">
        <v>1</v>
      </c>
    </row>
    <row r="7" spans="1:7" ht="12.75">
      <c r="A7" s="34"/>
      <c r="B7" s="35"/>
      <c r="C7" s="30"/>
      <c r="D7" s="31" t="s">
        <v>21</v>
      </c>
      <c r="E7" s="39">
        <v>0</v>
      </c>
      <c r="F7" s="39"/>
      <c r="G7" s="57">
        <f>E7</f>
        <v>0</v>
      </c>
    </row>
    <row r="8" spans="1:7" ht="12.75">
      <c r="A8" s="34">
        <v>1</v>
      </c>
      <c r="B8" s="35"/>
      <c r="C8" s="87">
        <v>41475</v>
      </c>
      <c r="D8" s="38" t="s">
        <v>66</v>
      </c>
      <c r="E8" s="93">
        <v>2000000</v>
      </c>
      <c r="F8" s="94"/>
      <c r="G8" s="57">
        <f>G7+E8-F8</f>
        <v>2000000</v>
      </c>
    </row>
    <row r="9" spans="1:7" ht="12.75">
      <c r="A9" s="34">
        <v>2</v>
      </c>
      <c r="B9" s="35" t="s">
        <v>36</v>
      </c>
      <c r="C9" s="87">
        <v>41475</v>
      </c>
      <c r="D9" s="38" t="s">
        <v>80</v>
      </c>
      <c r="E9" s="93"/>
      <c r="F9" s="93">
        <v>200000</v>
      </c>
      <c r="G9" s="57">
        <f aca="true" t="shared" si="0" ref="G9:G21">G8+E9-F9</f>
        <v>1800000</v>
      </c>
    </row>
    <row r="10" spans="1:7" ht="25.5">
      <c r="A10" s="34">
        <v>3</v>
      </c>
      <c r="B10" s="35" t="s">
        <v>42</v>
      </c>
      <c r="C10" s="87">
        <v>41475</v>
      </c>
      <c r="D10" s="95" t="s">
        <v>78</v>
      </c>
      <c r="E10" s="93"/>
      <c r="F10" s="93">
        <v>150000</v>
      </c>
      <c r="G10" s="57">
        <f t="shared" si="0"/>
        <v>1650000</v>
      </c>
    </row>
    <row r="11" spans="1:7" ht="12.75">
      <c r="A11" s="34">
        <v>4</v>
      </c>
      <c r="B11" s="35"/>
      <c r="C11" s="87">
        <v>41484</v>
      </c>
      <c r="D11" s="38" t="s">
        <v>67</v>
      </c>
      <c r="E11" s="93">
        <v>5000000</v>
      </c>
      <c r="F11" s="93"/>
      <c r="G11" s="57">
        <f t="shared" si="0"/>
        <v>6650000</v>
      </c>
    </row>
    <row r="12" spans="1:7" ht="12.75">
      <c r="A12" s="34">
        <v>5</v>
      </c>
      <c r="B12" s="35" t="s">
        <v>43</v>
      </c>
      <c r="C12" s="87">
        <v>41486</v>
      </c>
      <c r="D12" s="38" t="s">
        <v>71</v>
      </c>
      <c r="E12" s="93"/>
      <c r="F12" s="93">
        <v>4500000</v>
      </c>
      <c r="G12" s="57">
        <f t="shared" si="0"/>
        <v>2150000</v>
      </c>
    </row>
    <row r="13" spans="1:7" ht="12.75">
      <c r="A13" s="34">
        <v>6</v>
      </c>
      <c r="B13" s="35"/>
      <c r="C13" s="87">
        <v>41486</v>
      </c>
      <c r="D13" s="38" t="s">
        <v>68</v>
      </c>
      <c r="E13" s="93">
        <v>300000</v>
      </c>
      <c r="F13" s="93"/>
      <c r="G13" s="57">
        <f t="shared" si="0"/>
        <v>2450000</v>
      </c>
    </row>
    <row r="14" spans="1:7" ht="12.75">
      <c r="A14" s="34">
        <v>7</v>
      </c>
      <c r="B14" s="35" t="s">
        <v>43</v>
      </c>
      <c r="C14" s="87">
        <v>41486</v>
      </c>
      <c r="D14" s="38" t="s">
        <v>72</v>
      </c>
      <c r="E14" s="93"/>
      <c r="F14" s="93">
        <v>300000</v>
      </c>
      <c r="G14" s="57">
        <f t="shared" si="0"/>
        <v>2150000</v>
      </c>
    </row>
    <row r="15" spans="1:7" ht="12.75">
      <c r="A15" s="34">
        <v>8</v>
      </c>
      <c r="B15" s="35" t="s">
        <v>47</v>
      </c>
      <c r="C15" s="87">
        <v>41489</v>
      </c>
      <c r="D15" s="38" t="s">
        <v>77</v>
      </c>
      <c r="E15" s="93"/>
      <c r="F15" s="93">
        <v>500000</v>
      </c>
      <c r="G15" s="57">
        <f t="shared" si="0"/>
        <v>1650000</v>
      </c>
    </row>
    <row r="16" spans="1:7" ht="12.75">
      <c r="A16" s="34">
        <v>9</v>
      </c>
      <c r="B16" s="35"/>
      <c r="C16" s="87">
        <v>41491</v>
      </c>
      <c r="D16" s="38" t="s">
        <v>69</v>
      </c>
      <c r="E16" s="39">
        <v>750000</v>
      </c>
      <c r="F16" s="93"/>
      <c r="G16" s="57">
        <f t="shared" si="0"/>
        <v>2400000</v>
      </c>
    </row>
    <row r="17" spans="1:7" ht="12.75">
      <c r="A17" s="34">
        <v>10</v>
      </c>
      <c r="B17" s="35" t="s">
        <v>57</v>
      </c>
      <c r="C17" s="87">
        <v>41491</v>
      </c>
      <c r="D17" s="38" t="s">
        <v>79</v>
      </c>
      <c r="E17" s="93"/>
      <c r="F17" s="93">
        <v>100000</v>
      </c>
      <c r="G17" s="57">
        <f t="shared" si="0"/>
        <v>2300000</v>
      </c>
    </row>
    <row r="18" spans="1:7" ht="12.75">
      <c r="A18" s="34">
        <v>11</v>
      </c>
      <c r="B18" s="35" t="s">
        <v>58</v>
      </c>
      <c r="C18" s="87">
        <v>41491</v>
      </c>
      <c r="D18" s="38" t="s">
        <v>73</v>
      </c>
      <c r="E18" s="93"/>
      <c r="F18" s="93">
        <v>108000</v>
      </c>
      <c r="G18" s="57">
        <f t="shared" si="0"/>
        <v>2192000</v>
      </c>
    </row>
    <row r="19" spans="1:7" ht="12.75">
      <c r="A19" s="34">
        <v>12</v>
      </c>
      <c r="B19" s="35" t="s">
        <v>58</v>
      </c>
      <c r="C19" s="87">
        <v>41491</v>
      </c>
      <c r="D19" s="38" t="s">
        <v>74</v>
      </c>
      <c r="E19" s="93"/>
      <c r="F19" s="93">
        <v>392000</v>
      </c>
      <c r="G19" s="57">
        <f t="shared" si="0"/>
        <v>1800000</v>
      </c>
    </row>
    <row r="20" spans="1:7" ht="12.75">
      <c r="A20" s="34">
        <v>13</v>
      </c>
      <c r="B20" s="35"/>
      <c r="C20" s="87">
        <v>41514</v>
      </c>
      <c r="D20" s="38" t="s">
        <v>70</v>
      </c>
      <c r="E20" s="93">
        <v>700000</v>
      </c>
      <c r="F20" s="93"/>
      <c r="G20" s="57">
        <f t="shared" si="0"/>
        <v>2500000</v>
      </c>
    </row>
    <row r="21" spans="1:7" ht="12.75">
      <c r="A21" s="34">
        <v>14</v>
      </c>
      <c r="B21" s="35" t="s">
        <v>47</v>
      </c>
      <c r="C21" s="87">
        <v>41516</v>
      </c>
      <c r="D21" s="38" t="s">
        <v>71</v>
      </c>
      <c r="E21" s="93"/>
      <c r="F21" s="93">
        <v>2500000</v>
      </c>
      <c r="G21" s="57">
        <f t="shared" si="0"/>
        <v>0</v>
      </c>
    </row>
    <row r="22" spans="1:7" ht="12.75">
      <c r="A22" s="88"/>
      <c r="B22" s="35"/>
      <c r="C22" s="86"/>
      <c r="D22" s="89"/>
      <c r="E22" s="39"/>
      <c r="F22" s="39"/>
      <c r="G22" s="57"/>
    </row>
    <row r="23" spans="1:7" ht="12.75">
      <c r="A23" s="58"/>
      <c r="B23" s="59"/>
      <c r="C23" s="59"/>
      <c r="D23" s="60" t="s">
        <v>2</v>
      </c>
      <c r="E23" s="61">
        <f>SUM(E7:E21)</f>
        <v>8750000</v>
      </c>
      <c r="F23" s="61">
        <f>SUM(F7:F21)</f>
        <v>8750000</v>
      </c>
      <c r="G23" s="62">
        <f>E23-F23</f>
        <v>0</v>
      </c>
    </row>
    <row r="24" spans="1:7" ht="24" customHeight="1">
      <c r="A24" s="45"/>
      <c r="B24" s="45"/>
      <c r="C24" s="45"/>
      <c r="D24" s="22"/>
      <c r="E24" s="23"/>
      <c r="F24" s="23"/>
      <c r="G24" s="23"/>
    </row>
    <row r="25" spans="1:9" ht="12.75">
      <c r="A25" s="50"/>
      <c r="B25" s="48" t="s">
        <v>63</v>
      </c>
      <c r="C25" s="48"/>
      <c r="D25" s="48"/>
      <c r="E25" s="48"/>
      <c r="F25" s="48" t="s">
        <v>94</v>
      </c>
      <c r="G25" s="48"/>
      <c r="H25" s="48"/>
      <c r="I25" s="63"/>
    </row>
    <row r="26" spans="1:9" ht="12.75">
      <c r="A26" s="53"/>
      <c r="B26" s="48"/>
      <c r="C26" s="48"/>
      <c r="D26" s="48"/>
      <c r="E26" s="48"/>
      <c r="F26" s="48"/>
      <c r="G26" s="48"/>
      <c r="H26" s="48"/>
      <c r="I26" s="63"/>
    </row>
    <row r="27" spans="1:9" ht="12.75">
      <c r="A27" s="53"/>
      <c r="B27" s="48"/>
      <c r="C27" s="48"/>
      <c r="D27" s="48"/>
      <c r="E27" s="48"/>
      <c r="F27" s="48"/>
      <c r="G27" s="48"/>
      <c r="H27" s="48"/>
      <c r="I27" s="63"/>
    </row>
    <row r="28" spans="1:9" ht="12.75">
      <c r="A28" s="53"/>
      <c r="B28" s="48"/>
      <c r="C28" s="48"/>
      <c r="D28" s="48"/>
      <c r="E28" s="48"/>
      <c r="F28" s="48"/>
      <c r="G28" s="48"/>
      <c r="H28" s="48"/>
      <c r="I28" s="63"/>
    </row>
    <row r="29" spans="1:9" ht="12.75">
      <c r="A29" s="53"/>
      <c r="B29" s="49" t="s">
        <v>64</v>
      </c>
      <c r="C29" s="48"/>
      <c r="D29" s="48"/>
      <c r="E29" s="48"/>
      <c r="F29" s="49" t="s">
        <v>94</v>
      </c>
      <c r="G29" s="48"/>
      <c r="H29" s="90"/>
      <c r="I29" s="63"/>
    </row>
    <row r="30" spans="1:6" ht="12.75">
      <c r="A30" s="53"/>
      <c r="C30" s="50"/>
      <c r="E30" s="54"/>
      <c r="F30" s="44"/>
    </row>
    <row r="31" spans="1:10" ht="12.75">
      <c r="A31" s="55"/>
      <c r="C31" s="54"/>
      <c r="E31" s="56"/>
      <c r="J31" s="44"/>
    </row>
  </sheetData>
  <sheetProtection/>
  <mergeCells count="1">
    <mergeCell ref="A4:G4"/>
  </mergeCells>
  <printOptions horizontalCentered="1"/>
  <pageMargins left="0" right="0" top="0.35433070866141736" bottom="0.5511811023622047" header="0.31496062992125984" footer="0.31496062992125984"/>
  <pageSetup horizontalDpi="600" verticalDpi="600" orientation="portrait" paperSize="9" scale="80" r:id="rId1"/>
  <headerFooter>
    <oddFooter>&amp;C&amp;"Arial,Gras italique"Page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H34"/>
  <sheetViews>
    <sheetView zoomScalePageLayoutView="0" workbookViewId="0" topLeftCell="A4">
      <selection activeCell="D23" sqref="D23"/>
    </sheetView>
  </sheetViews>
  <sheetFormatPr defaultColWidth="11.421875" defaultRowHeight="15"/>
  <cols>
    <col min="1" max="1" width="8.57421875" style="25" bestFit="1" customWidth="1"/>
    <col min="2" max="2" width="12.57421875" style="25" customWidth="1"/>
    <col min="3" max="3" width="10.421875" style="25" bestFit="1" customWidth="1"/>
    <col min="4" max="4" width="33.7109375" style="25" customWidth="1"/>
    <col min="5" max="5" width="13.421875" style="25" bestFit="1" customWidth="1"/>
    <col min="6" max="6" width="15.140625" style="25" customWidth="1"/>
    <col min="7" max="7" width="12.00390625" style="25" bestFit="1" customWidth="1"/>
    <col min="8" max="16384" width="11.421875" style="25" customWidth="1"/>
  </cols>
  <sheetData>
    <row r="6" spans="1:7" s="85" customFormat="1" ht="23.25">
      <c r="A6" s="126" t="s">
        <v>97</v>
      </c>
      <c r="B6" s="126"/>
      <c r="C6" s="126"/>
      <c r="D6" s="126"/>
      <c r="E6" s="126"/>
      <c r="F6" s="126"/>
      <c r="G6" s="126"/>
    </row>
    <row r="7" spans="1:2" ht="12.75">
      <c r="A7" s="26"/>
      <c r="B7" s="26"/>
    </row>
    <row r="8" spans="1:7" ht="25.5">
      <c r="A8" s="20" t="s">
        <v>20</v>
      </c>
      <c r="B8" s="27" t="s">
        <v>18</v>
      </c>
      <c r="C8" s="20" t="s">
        <v>0</v>
      </c>
      <c r="D8" s="20" t="s">
        <v>5</v>
      </c>
      <c r="E8" s="20" t="s">
        <v>3</v>
      </c>
      <c r="F8" s="20" t="s">
        <v>4</v>
      </c>
      <c r="G8" s="20" t="s">
        <v>1</v>
      </c>
    </row>
    <row r="9" spans="1:7" s="33" customFormat="1" ht="12.75">
      <c r="A9" s="28"/>
      <c r="B9" s="35"/>
      <c r="C9" s="87">
        <v>41640</v>
      </c>
      <c r="D9" s="31" t="s">
        <v>21</v>
      </c>
      <c r="E9" s="39">
        <f>banque_2013!G19</f>
        <v>2725000</v>
      </c>
      <c r="F9" s="39"/>
      <c r="G9" s="32">
        <f>E9</f>
        <v>2725000</v>
      </c>
    </row>
    <row r="10" spans="1:7" s="33" customFormat="1" ht="12.75">
      <c r="A10" s="34">
        <v>8</v>
      </c>
      <c r="B10" s="35" t="s">
        <v>58</v>
      </c>
      <c r="C10" s="86">
        <v>41674</v>
      </c>
      <c r="D10" s="36" t="s">
        <v>83</v>
      </c>
      <c r="E10" s="39"/>
      <c r="F10" s="39">
        <v>1700000</v>
      </c>
      <c r="G10" s="32">
        <f aca="true" t="shared" si="0" ref="G10:G18">G9+E10-F10</f>
        <v>1025000</v>
      </c>
    </row>
    <row r="11" spans="1:7" s="33" customFormat="1" ht="12.75">
      <c r="A11" s="34">
        <v>9</v>
      </c>
      <c r="B11" s="35" t="s">
        <v>58</v>
      </c>
      <c r="C11" s="86">
        <v>41694</v>
      </c>
      <c r="D11" s="38" t="s">
        <v>84</v>
      </c>
      <c r="E11" s="39"/>
      <c r="F11" s="39">
        <v>550000</v>
      </c>
      <c r="G11" s="32">
        <f t="shared" si="0"/>
        <v>475000</v>
      </c>
    </row>
    <row r="12" spans="1:7" s="33" customFormat="1" ht="12.75">
      <c r="A12" s="34">
        <v>10</v>
      </c>
      <c r="B12" s="35"/>
      <c r="C12" s="86">
        <v>41704</v>
      </c>
      <c r="D12" s="36" t="s">
        <v>65</v>
      </c>
      <c r="E12" s="37">
        <v>10870000</v>
      </c>
      <c r="F12" s="39"/>
      <c r="G12" s="32">
        <f t="shared" si="0"/>
        <v>11345000</v>
      </c>
    </row>
    <row r="13" spans="1:7" s="33" customFormat="1" ht="12.75">
      <c r="A13" s="34">
        <v>11</v>
      </c>
      <c r="B13" s="35"/>
      <c r="C13" s="86">
        <v>41708</v>
      </c>
      <c r="D13" s="38" t="s">
        <v>81</v>
      </c>
      <c r="E13" s="39"/>
      <c r="F13" s="39">
        <v>3500000</v>
      </c>
      <c r="G13" s="32">
        <f t="shared" si="0"/>
        <v>7845000</v>
      </c>
    </row>
    <row r="14" spans="1:7" s="33" customFormat="1" ht="12.75">
      <c r="A14" s="34">
        <v>12</v>
      </c>
      <c r="B14" s="35"/>
      <c r="C14" s="86">
        <v>41723</v>
      </c>
      <c r="D14" s="38" t="s">
        <v>82</v>
      </c>
      <c r="E14" s="91"/>
      <c r="F14" s="91">
        <v>2900000</v>
      </c>
      <c r="G14" s="32">
        <f t="shared" si="0"/>
        <v>4945000</v>
      </c>
    </row>
    <row r="15" spans="1:7" s="33" customFormat="1" ht="12.75">
      <c r="A15" s="34">
        <v>13</v>
      </c>
      <c r="B15" s="35"/>
      <c r="C15" s="86">
        <v>41776</v>
      </c>
      <c r="D15" s="38" t="s">
        <v>86</v>
      </c>
      <c r="E15" s="39"/>
      <c r="F15" s="39">
        <v>4000000</v>
      </c>
      <c r="G15" s="32">
        <f t="shared" si="0"/>
        <v>945000</v>
      </c>
    </row>
    <row r="16" spans="1:7" s="33" customFormat="1" ht="12.75">
      <c r="A16" s="34">
        <v>14</v>
      </c>
      <c r="B16" s="35" t="s">
        <v>58</v>
      </c>
      <c r="C16" s="86">
        <v>41897</v>
      </c>
      <c r="D16" s="36" t="s">
        <v>83</v>
      </c>
      <c r="E16" s="39"/>
      <c r="F16" s="39">
        <v>800000</v>
      </c>
      <c r="G16" s="32">
        <f t="shared" si="0"/>
        <v>145000</v>
      </c>
    </row>
    <row r="17" spans="1:7" s="33" customFormat="1" ht="12.75">
      <c r="A17" s="34">
        <v>15</v>
      </c>
      <c r="B17" s="35" t="s">
        <v>57</v>
      </c>
      <c r="C17" s="86">
        <v>41905</v>
      </c>
      <c r="D17" s="38" t="s">
        <v>84</v>
      </c>
      <c r="E17" s="39"/>
      <c r="F17" s="39">
        <v>140000</v>
      </c>
      <c r="G17" s="32">
        <f t="shared" si="0"/>
        <v>5000</v>
      </c>
    </row>
    <row r="18" spans="1:7" s="33" customFormat="1" ht="12.75">
      <c r="A18" s="34"/>
      <c r="B18" s="35"/>
      <c r="C18" s="86"/>
      <c r="D18" s="31"/>
      <c r="E18" s="39"/>
      <c r="F18" s="39"/>
      <c r="G18" s="32">
        <f t="shared" si="0"/>
        <v>5000</v>
      </c>
    </row>
    <row r="19" spans="1:8" ht="34.5" customHeight="1">
      <c r="A19" s="40"/>
      <c r="B19" s="41"/>
      <c r="C19" s="40"/>
      <c r="D19" s="42" t="s">
        <v>2</v>
      </c>
      <c r="E19" s="43">
        <f>SUM(E9:E18)</f>
        <v>13595000</v>
      </c>
      <c r="F19" s="43">
        <f>SUM(F10:F18)</f>
        <v>13590000</v>
      </c>
      <c r="G19" s="43">
        <f>E19-F19</f>
        <v>5000</v>
      </c>
      <c r="H19" s="44"/>
    </row>
    <row r="20" spans="1:8" ht="12" customHeight="1">
      <c r="A20" s="45"/>
      <c r="B20" s="46"/>
      <c r="C20" s="45"/>
      <c r="D20" s="22"/>
      <c r="E20" s="47"/>
      <c r="F20" s="47"/>
      <c r="G20" s="47"/>
      <c r="H20" s="44"/>
    </row>
    <row r="21" spans="1:8" ht="12" customHeight="1">
      <c r="A21" s="45"/>
      <c r="B21" s="46"/>
      <c r="C21" s="45"/>
      <c r="D21" s="22"/>
      <c r="E21" s="47"/>
      <c r="F21" s="47"/>
      <c r="G21" s="47"/>
      <c r="H21" s="44"/>
    </row>
    <row r="22" spans="1:8" ht="12" customHeight="1">
      <c r="A22" s="45"/>
      <c r="B22" s="46"/>
      <c r="C22" s="45"/>
      <c r="D22" s="22"/>
      <c r="E22" s="47"/>
      <c r="F22" s="47"/>
      <c r="G22" s="47"/>
      <c r="H22" s="44"/>
    </row>
    <row r="23" spans="1:8" ht="12" customHeight="1">
      <c r="A23" s="45"/>
      <c r="B23" s="48" t="s">
        <v>63</v>
      </c>
      <c r="C23" s="48"/>
      <c r="D23" s="48"/>
      <c r="E23" s="48"/>
      <c r="F23" s="48" t="s">
        <v>94</v>
      </c>
      <c r="G23" s="47"/>
      <c r="H23" s="44"/>
    </row>
    <row r="24" spans="1:8" ht="9.75" customHeight="1">
      <c r="A24" s="45"/>
      <c r="B24" s="48"/>
      <c r="C24" s="48"/>
      <c r="D24" s="48"/>
      <c r="E24" s="48"/>
      <c r="F24" s="48"/>
      <c r="G24" s="47"/>
      <c r="H24" s="44"/>
    </row>
    <row r="25" spans="1:8" ht="9.75" customHeight="1">
      <c r="A25" s="45"/>
      <c r="B25" s="48"/>
      <c r="C25" s="48"/>
      <c r="D25" s="48"/>
      <c r="E25" s="48"/>
      <c r="F25" s="48"/>
      <c r="G25" s="47"/>
      <c r="H25" s="44"/>
    </row>
    <row r="26" spans="1:7" ht="12.75">
      <c r="A26" s="45"/>
      <c r="B26" s="48"/>
      <c r="C26" s="48"/>
      <c r="D26" s="48"/>
      <c r="E26" s="48"/>
      <c r="F26" s="48"/>
      <c r="G26" s="47"/>
    </row>
    <row r="27" spans="2:6" ht="12.75">
      <c r="B27" s="48"/>
      <c r="C27" s="48"/>
      <c r="D27" s="48"/>
      <c r="E27" s="48"/>
      <c r="F27" s="48"/>
    </row>
    <row r="28" spans="2:6" ht="12.75">
      <c r="B28" s="49" t="s">
        <v>64</v>
      </c>
      <c r="C28" s="48"/>
      <c r="D28" s="48"/>
      <c r="E28" s="48"/>
      <c r="F28" s="49" t="s">
        <v>94</v>
      </c>
    </row>
    <row r="29" spans="2:6" ht="12.75">
      <c r="B29" s="50"/>
      <c r="D29" s="45"/>
      <c r="E29" s="51"/>
      <c r="F29" s="52"/>
    </row>
    <row r="30" spans="2:6" ht="12.75">
      <c r="B30" s="50"/>
      <c r="D30" s="45"/>
      <c r="E30" s="51"/>
      <c r="F30" s="52"/>
    </row>
    <row r="31" spans="2:6" ht="9.75" customHeight="1">
      <c r="B31" s="50"/>
      <c r="D31" s="45"/>
      <c r="E31" s="51"/>
      <c r="F31" s="52"/>
    </row>
    <row r="32" spans="2:6" ht="12.75">
      <c r="B32" s="53"/>
      <c r="C32" s="50"/>
      <c r="D32" s="50"/>
      <c r="F32" s="54"/>
    </row>
    <row r="33" spans="2:7" ht="12.75">
      <c r="B33" s="53"/>
      <c r="C33" s="50"/>
      <c r="D33" s="50"/>
      <c r="F33" s="54"/>
      <c r="G33" s="44"/>
    </row>
    <row r="34" spans="2:6" ht="12.75">
      <c r="B34" s="55"/>
      <c r="D34" s="54"/>
      <c r="F34" s="56"/>
    </row>
  </sheetData>
  <sheetProtection/>
  <mergeCells count="1">
    <mergeCell ref="A6:G6"/>
  </mergeCells>
  <printOptions horizontalCentered="1"/>
  <pageMargins left="0" right="0" top="0.5511811023622047" bottom="0.5511811023622047" header="0.31496062992125984" footer="0.31496062992125984"/>
  <pageSetup horizontalDpi="600" verticalDpi="600" orientation="portrait" paperSize="9" scale="87" r:id="rId1"/>
  <headerFooter>
    <oddFooter>&amp;C&amp;"-,Gras"Page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32"/>
  <sheetViews>
    <sheetView zoomScale="115" zoomScaleNormal="115" workbookViewId="0" topLeftCell="A6">
      <selection activeCell="F11" sqref="F11"/>
    </sheetView>
  </sheetViews>
  <sheetFormatPr defaultColWidth="11.421875" defaultRowHeight="15"/>
  <cols>
    <col min="1" max="1" width="6.140625" style="97" customWidth="1"/>
    <col min="2" max="2" width="10.28125" style="97" customWidth="1"/>
    <col min="3" max="3" width="10.421875" style="97" bestFit="1" customWidth="1"/>
    <col min="4" max="4" width="28.00390625" style="97" customWidth="1"/>
    <col min="5" max="6" width="13.421875" style="97" customWidth="1"/>
    <col min="7" max="7" width="13.57421875" style="25" customWidth="1"/>
    <col min="8" max="16384" width="11.421875" style="25" customWidth="1"/>
  </cols>
  <sheetData>
    <row r="1" ht="18.75" customHeight="1"/>
    <row r="2" ht="15.75" customHeight="1"/>
    <row r="3" ht="15.75" customHeight="1"/>
    <row r="4" spans="1:7" s="85" customFormat="1" ht="23.25">
      <c r="A4" s="126" t="s">
        <v>98</v>
      </c>
      <c r="B4" s="126"/>
      <c r="C4" s="126"/>
      <c r="D4" s="126"/>
      <c r="E4" s="126"/>
      <c r="F4" s="126"/>
      <c r="G4" s="126"/>
    </row>
    <row r="6" spans="1:7" ht="38.25">
      <c r="A6" s="27" t="s">
        <v>20</v>
      </c>
      <c r="B6" s="27" t="s">
        <v>18</v>
      </c>
      <c r="C6" s="27" t="s">
        <v>0</v>
      </c>
      <c r="D6" s="27" t="s">
        <v>5</v>
      </c>
      <c r="E6" s="27" t="s">
        <v>3</v>
      </c>
      <c r="F6" s="27" t="s">
        <v>4</v>
      </c>
      <c r="G6" s="20" t="s">
        <v>1</v>
      </c>
    </row>
    <row r="7" spans="1:7" ht="12.75">
      <c r="A7" s="98"/>
      <c r="B7" s="99"/>
      <c r="C7" s="100"/>
      <c r="D7" s="101" t="s">
        <v>21</v>
      </c>
      <c r="E7" s="116">
        <f>caisse_2013!G23</f>
        <v>0</v>
      </c>
      <c r="F7" s="116"/>
      <c r="G7" s="57">
        <f>E7</f>
        <v>0</v>
      </c>
    </row>
    <row r="8" spans="1:7" ht="12.75">
      <c r="A8" s="98">
        <v>15</v>
      </c>
      <c r="B8" s="99"/>
      <c r="C8" s="102">
        <v>41708</v>
      </c>
      <c r="D8" s="95" t="s">
        <v>81</v>
      </c>
      <c r="E8" s="116">
        <v>3500000</v>
      </c>
      <c r="F8" s="116"/>
      <c r="G8" s="57">
        <f>G7+E8-F8</f>
        <v>3500000</v>
      </c>
    </row>
    <row r="9" spans="1:7" ht="12.75">
      <c r="A9" s="98">
        <v>16</v>
      </c>
      <c r="B9" s="99" t="s">
        <v>57</v>
      </c>
      <c r="C9" s="102">
        <v>41708</v>
      </c>
      <c r="D9" s="95" t="s">
        <v>85</v>
      </c>
      <c r="E9" s="117"/>
      <c r="F9" s="117">
        <v>890000</v>
      </c>
      <c r="G9" s="57">
        <f aca="true" t="shared" si="0" ref="G9:G22">G8+E9-F9</f>
        <v>2610000</v>
      </c>
    </row>
    <row r="10" spans="1:7" ht="25.5">
      <c r="A10" s="98">
        <v>17</v>
      </c>
      <c r="B10" s="99" t="s">
        <v>56</v>
      </c>
      <c r="C10" s="102">
        <v>41708</v>
      </c>
      <c r="D10" s="95" t="s">
        <v>87</v>
      </c>
      <c r="E10" s="117"/>
      <c r="F10" s="117">
        <v>390000</v>
      </c>
      <c r="G10" s="57">
        <f t="shared" si="0"/>
        <v>2220000</v>
      </c>
    </row>
    <row r="11" spans="1:7" ht="25.5">
      <c r="A11" s="98">
        <v>18</v>
      </c>
      <c r="B11" s="99" t="s">
        <v>44</v>
      </c>
      <c r="C11" s="102">
        <v>41712</v>
      </c>
      <c r="D11" s="95" t="s">
        <v>88</v>
      </c>
      <c r="E11" s="117"/>
      <c r="F11" s="117">
        <v>255000</v>
      </c>
      <c r="G11" s="57">
        <f t="shared" si="0"/>
        <v>1965000</v>
      </c>
    </row>
    <row r="12" spans="1:7" ht="12.75">
      <c r="A12" s="98">
        <v>19</v>
      </c>
      <c r="B12" s="99" t="s">
        <v>43</v>
      </c>
      <c r="C12" s="102">
        <v>41712</v>
      </c>
      <c r="D12" s="95" t="s">
        <v>89</v>
      </c>
      <c r="E12" s="117"/>
      <c r="F12" s="117">
        <v>200000</v>
      </c>
      <c r="G12" s="57">
        <f t="shared" si="0"/>
        <v>1765000</v>
      </c>
    </row>
    <row r="13" spans="1:7" ht="12.75">
      <c r="A13" s="98">
        <v>20</v>
      </c>
      <c r="B13" s="99" t="s">
        <v>45</v>
      </c>
      <c r="C13" s="102">
        <v>41715</v>
      </c>
      <c r="D13" s="95" t="s">
        <v>85</v>
      </c>
      <c r="E13" s="117"/>
      <c r="F13" s="117">
        <v>300000</v>
      </c>
      <c r="G13" s="57">
        <f t="shared" si="0"/>
        <v>1465000</v>
      </c>
    </row>
    <row r="14" spans="1:7" ht="25.5">
      <c r="A14" s="98">
        <v>21</v>
      </c>
      <c r="B14" s="99" t="s">
        <v>48</v>
      </c>
      <c r="C14" s="102">
        <v>41722</v>
      </c>
      <c r="D14" s="95" t="s">
        <v>91</v>
      </c>
      <c r="E14" s="117"/>
      <c r="F14" s="117">
        <v>1100000</v>
      </c>
      <c r="G14" s="57">
        <f t="shared" si="0"/>
        <v>365000</v>
      </c>
    </row>
    <row r="15" spans="1:7" ht="12.75">
      <c r="A15" s="98">
        <v>22</v>
      </c>
      <c r="B15" s="99"/>
      <c r="C15" s="102">
        <v>41723</v>
      </c>
      <c r="D15" s="95" t="s">
        <v>82</v>
      </c>
      <c r="E15" s="117">
        <v>2900000</v>
      </c>
      <c r="F15" s="117"/>
      <c r="G15" s="57">
        <f t="shared" si="0"/>
        <v>3265000</v>
      </c>
    </row>
    <row r="16" spans="1:7" ht="25.5">
      <c r="A16" s="98">
        <v>23</v>
      </c>
      <c r="B16" s="99" t="s">
        <v>47</v>
      </c>
      <c r="C16" s="102">
        <v>41753</v>
      </c>
      <c r="D16" s="95" t="s">
        <v>77</v>
      </c>
      <c r="E16" s="117"/>
      <c r="F16" s="117">
        <v>2550000</v>
      </c>
      <c r="G16" s="57">
        <f t="shared" si="0"/>
        <v>715000</v>
      </c>
    </row>
    <row r="17" spans="1:7" ht="25.5">
      <c r="A17" s="98">
        <v>24</v>
      </c>
      <c r="B17" s="99" t="s">
        <v>45</v>
      </c>
      <c r="C17" s="102">
        <v>41771</v>
      </c>
      <c r="D17" s="95" t="s">
        <v>90</v>
      </c>
      <c r="E17" s="117"/>
      <c r="F17" s="117">
        <v>40000</v>
      </c>
      <c r="G17" s="57">
        <f t="shared" si="0"/>
        <v>675000</v>
      </c>
    </row>
    <row r="18" spans="1:7" ht="12.75">
      <c r="A18" s="98">
        <v>25</v>
      </c>
      <c r="B18" s="99"/>
      <c r="C18" s="102">
        <v>41776</v>
      </c>
      <c r="D18" s="95" t="s">
        <v>86</v>
      </c>
      <c r="E18" s="116">
        <v>4000000</v>
      </c>
      <c r="F18" s="116"/>
      <c r="G18" s="57">
        <f t="shared" si="0"/>
        <v>4675000</v>
      </c>
    </row>
    <row r="19" spans="1:7" ht="12.75">
      <c r="A19" s="98">
        <v>26</v>
      </c>
      <c r="B19" s="99" t="s">
        <v>47</v>
      </c>
      <c r="C19" s="102">
        <v>41787</v>
      </c>
      <c r="D19" s="95" t="s">
        <v>71</v>
      </c>
      <c r="E19" s="116"/>
      <c r="F19" s="116">
        <v>3150000</v>
      </c>
      <c r="G19" s="57">
        <f t="shared" si="0"/>
        <v>1525000</v>
      </c>
    </row>
    <row r="20" spans="1:7" ht="12.75">
      <c r="A20" s="98">
        <v>27</v>
      </c>
      <c r="B20" s="99" t="s">
        <v>47</v>
      </c>
      <c r="C20" s="102">
        <v>41793</v>
      </c>
      <c r="D20" s="95" t="s">
        <v>89</v>
      </c>
      <c r="E20" s="116"/>
      <c r="F20" s="116">
        <v>350000</v>
      </c>
      <c r="G20" s="57">
        <f t="shared" si="0"/>
        <v>1175000</v>
      </c>
    </row>
    <row r="21" spans="1:7" ht="12.75">
      <c r="A21" s="98">
        <v>28</v>
      </c>
      <c r="B21" s="99" t="s">
        <v>57</v>
      </c>
      <c r="C21" s="102">
        <v>41842</v>
      </c>
      <c r="D21" s="95" t="s">
        <v>85</v>
      </c>
      <c r="E21" s="117"/>
      <c r="F21" s="117">
        <v>970000</v>
      </c>
      <c r="G21" s="57">
        <f t="shared" si="0"/>
        <v>205000</v>
      </c>
    </row>
    <row r="22" spans="1:7" ht="12.75">
      <c r="A22" s="98"/>
      <c r="B22" s="99"/>
      <c r="C22" s="102"/>
      <c r="D22" s="95"/>
      <c r="E22" s="116"/>
      <c r="F22" s="116"/>
      <c r="G22" s="57">
        <f t="shared" si="0"/>
        <v>205000</v>
      </c>
    </row>
    <row r="23" spans="1:7" ht="12.75">
      <c r="A23" s="103"/>
      <c r="B23" s="99"/>
      <c r="C23" s="102"/>
      <c r="D23" s="104"/>
      <c r="E23" s="118"/>
      <c r="F23" s="118"/>
      <c r="G23" s="57"/>
    </row>
    <row r="24" spans="1:7" ht="12.75">
      <c r="A24" s="105"/>
      <c r="B24" s="106"/>
      <c r="C24" s="106"/>
      <c r="D24" s="107" t="s">
        <v>2</v>
      </c>
      <c r="E24" s="119">
        <f>SUM(E7:E22)</f>
        <v>10400000</v>
      </c>
      <c r="F24" s="119">
        <f>SUM(F7:F22)</f>
        <v>10195000</v>
      </c>
      <c r="G24" s="96">
        <f>E24-F24</f>
        <v>205000</v>
      </c>
    </row>
    <row r="25" spans="1:7" ht="24" customHeight="1">
      <c r="A25" s="108"/>
      <c r="B25" s="108"/>
      <c r="C25" s="108"/>
      <c r="D25" s="109"/>
      <c r="E25" s="120"/>
      <c r="F25" s="120"/>
      <c r="G25" s="23"/>
    </row>
    <row r="26" spans="1:9" ht="38.25">
      <c r="A26" s="110"/>
      <c r="B26" s="111" t="s">
        <v>63</v>
      </c>
      <c r="C26" s="111"/>
      <c r="D26" s="111"/>
      <c r="E26" s="111"/>
      <c r="F26" s="111" t="s">
        <v>94</v>
      </c>
      <c r="G26" s="48"/>
      <c r="H26" s="48"/>
      <c r="I26" s="63"/>
    </row>
    <row r="27" spans="1:9" ht="12.75">
      <c r="A27" s="112"/>
      <c r="B27" s="111"/>
      <c r="C27" s="111"/>
      <c r="D27" s="111"/>
      <c r="E27" s="111"/>
      <c r="F27" s="111"/>
      <c r="G27" s="48"/>
      <c r="H27" s="48"/>
      <c r="I27" s="63"/>
    </row>
    <row r="28" spans="1:9" ht="12.75">
      <c r="A28" s="112"/>
      <c r="B28" s="111"/>
      <c r="C28" s="111"/>
      <c r="D28" s="111"/>
      <c r="E28" s="111"/>
      <c r="F28" s="111"/>
      <c r="G28" s="48"/>
      <c r="H28" s="48"/>
      <c r="I28" s="63"/>
    </row>
    <row r="29" spans="1:9" ht="12.75">
      <c r="A29" s="112"/>
      <c r="B29" s="111"/>
      <c r="C29" s="111"/>
      <c r="D29" s="111"/>
      <c r="E29" s="111"/>
      <c r="F29" s="111"/>
      <c r="G29" s="48"/>
      <c r="H29" s="48"/>
      <c r="I29" s="63"/>
    </row>
    <row r="30" spans="1:9" ht="25.5">
      <c r="A30" s="112"/>
      <c r="B30" s="113" t="s">
        <v>64</v>
      </c>
      <c r="C30" s="111"/>
      <c r="D30" s="111"/>
      <c r="E30" s="111"/>
      <c r="F30" s="113"/>
      <c r="G30" s="48"/>
      <c r="H30" s="90"/>
      <c r="I30" s="63"/>
    </row>
    <row r="31" spans="1:6" ht="12.75">
      <c r="A31" s="112"/>
      <c r="B31" s="113"/>
      <c r="C31" s="110"/>
      <c r="E31" s="115"/>
      <c r="F31" s="121"/>
    </row>
    <row r="32" spans="1:10" ht="12.75">
      <c r="A32" s="114"/>
      <c r="C32" s="115"/>
      <c r="E32" s="122"/>
      <c r="J32" s="44"/>
    </row>
  </sheetData>
  <sheetProtection/>
  <mergeCells count="1">
    <mergeCell ref="A4:G4"/>
  </mergeCells>
  <printOptions horizontalCentered="1"/>
  <pageMargins left="0" right="0" top="0.35433070866141736" bottom="0.5511811023622047" header="0.31496062992125984" footer="0.31496062992125984"/>
  <pageSetup horizontalDpi="600" verticalDpi="600" orientation="portrait" paperSize="9" scale="80" r:id="rId1"/>
  <headerFooter>
    <oddFooter>&amp;C&amp;"Arial,Gras italique"Page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148"/>
  <sheetViews>
    <sheetView tabSelected="1" zoomScalePageLayoutView="0" workbookViewId="0" topLeftCell="A1">
      <selection activeCell="I27" sqref="I27"/>
    </sheetView>
  </sheetViews>
  <sheetFormatPr defaultColWidth="14.8515625" defaultRowHeight="15"/>
  <cols>
    <col min="1" max="1" width="10.8515625" style="64" customWidth="1"/>
    <col min="2" max="2" width="68.57421875" style="3" customWidth="1"/>
    <col min="3" max="3" width="10.421875" style="2" hidden="1" customWidth="1"/>
    <col min="4" max="4" width="6.7109375" style="1" hidden="1" customWidth="1"/>
    <col min="5" max="5" width="13.00390625" style="1" hidden="1" customWidth="1"/>
    <col min="6" max="7" width="14.421875" style="1" bestFit="1" customWidth="1"/>
    <col min="8" max="9" width="14.421875" style="64" bestFit="1" customWidth="1"/>
    <col min="10" max="10" width="14.421875" style="6" bestFit="1" customWidth="1"/>
    <col min="11" max="11" width="13.140625" style="6" bestFit="1" customWidth="1"/>
    <col min="12" max="16384" width="14.8515625" style="6" customWidth="1"/>
  </cols>
  <sheetData>
    <row r="1" ht="15">
      <c r="C1" s="1"/>
    </row>
    <row r="2" spans="1:11" ht="15.75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7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84" customFormat="1" ht="27.75" customHeight="1">
      <c r="A4" s="127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45.75" customHeight="1">
      <c r="A6" s="11" t="s">
        <v>12</v>
      </c>
      <c r="B6" s="10" t="s">
        <v>11</v>
      </c>
      <c r="C6" s="10" t="s">
        <v>10</v>
      </c>
      <c r="D6" s="10" t="s">
        <v>9</v>
      </c>
      <c r="E6" s="10" t="s">
        <v>8</v>
      </c>
      <c r="F6" s="9" t="s">
        <v>19</v>
      </c>
      <c r="G6" s="9" t="s">
        <v>32</v>
      </c>
      <c r="H6" s="21" t="s">
        <v>33</v>
      </c>
      <c r="I6" s="9" t="s">
        <v>34</v>
      </c>
      <c r="J6" s="9" t="s">
        <v>7</v>
      </c>
      <c r="K6" s="8" t="s">
        <v>6</v>
      </c>
    </row>
    <row r="7" spans="1:71" s="7" customFormat="1" ht="31.5">
      <c r="A7" s="79" t="s">
        <v>35</v>
      </c>
      <c r="B7" s="80" t="s">
        <v>53</v>
      </c>
      <c r="C7" s="73"/>
      <c r="D7" s="73"/>
      <c r="E7" s="74"/>
      <c r="F7" s="77">
        <f>SUM(F8:F11)</f>
        <v>5770000</v>
      </c>
      <c r="G7" s="77">
        <f>SUM(G8:G11)</f>
        <v>5300000</v>
      </c>
      <c r="H7" s="77">
        <f>SUM(H8:H11)</f>
        <v>455000</v>
      </c>
      <c r="I7" s="77">
        <f>SUM(I8:I11)</f>
        <v>5755000</v>
      </c>
      <c r="J7" s="77">
        <f>SUM(J8:J11)</f>
        <v>15000</v>
      </c>
      <c r="K7" s="78">
        <f>I7/F7</f>
        <v>0.9974003466204506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1" s="7" customFormat="1" ht="26.25" customHeight="1">
      <c r="A8" s="71" t="s">
        <v>36</v>
      </c>
      <c r="B8" s="72" t="s">
        <v>37</v>
      </c>
      <c r="C8" s="69"/>
      <c r="D8" s="69"/>
      <c r="E8" s="67"/>
      <c r="F8" s="67">
        <v>250000</v>
      </c>
      <c r="G8" s="67">
        <v>200000</v>
      </c>
      <c r="H8" s="70">
        <f>SUMIF(caisse_2014!$B$8:$B$28,A8,caisse_2014!$F$8:$F$28)+SUMIF(banque_2014!$B$10:$B$18,A8,banque_2014!$F$10:$F$18)</f>
        <v>0</v>
      </c>
      <c r="I8" s="67">
        <f>+G8+H8</f>
        <v>200000</v>
      </c>
      <c r="J8" s="67">
        <f>+F8-I8</f>
        <v>50000</v>
      </c>
      <c r="K8" s="68">
        <v>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1" s="7" customFormat="1" ht="32.25" customHeight="1">
      <c r="A9" s="71" t="s">
        <v>42</v>
      </c>
      <c r="B9" s="72" t="s">
        <v>38</v>
      </c>
      <c r="C9" s="69"/>
      <c r="D9" s="69"/>
      <c r="E9" s="67"/>
      <c r="F9" s="67">
        <v>120000</v>
      </c>
      <c r="G9" s="67">
        <v>150000</v>
      </c>
      <c r="H9" s="70">
        <f>SUMIF(caisse_2014!$B$8:$B$28,A9,caisse_2014!$F$8:$F$28)+SUMIF(banque_2014!$B$10:$B$18,A9,banque_2014!$F$10:$F$18)</f>
        <v>0</v>
      </c>
      <c r="I9" s="67">
        <f aca="true" t="shared" si="0" ref="I9:I20">+G9+H9</f>
        <v>150000</v>
      </c>
      <c r="J9" s="67">
        <f aca="true" t="shared" si="1" ref="J9:J20">+F9-I9</f>
        <v>-30000</v>
      </c>
      <c r="K9" s="68">
        <v>0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1" s="7" customFormat="1" ht="45" customHeight="1">
      <c r="A10" s="71" t="s">
        <v>43</v>
      </c>
      <c r="B10" s="72" t="s">
        <v>50</v>
      </c>
      <c r="C10" s="69"/>
      <c r="D10" s="69"/>
      <c r="E10" s="67"/>
      <c r="F10" s="67">
        <v>5000000</v>
      </c>
      <c r="G10" s="67">
        <v>4800000</v>
      </c>
      <c r="H10" s="70">
        <f>SUMIF(caisse_2014!$B$8:$B$28,A10,caisse_2014!$F$8:$F$28)+SUMIF(banque_2014!$B$10:$B$18,A10,banque_2014!$F$10:$F$18)</f>
        <v>200000</v>
      </c>
      <c r="I10" s="67">
        <f t="shared" si="0"/>
        <v>5000000</v>
      </c>
      <c r="J10" s="67">
        <f t="shared" si="1"/>
        <v>0</v>
      </c>
      <c r="K10" s="68">
        <f>I10/F10</f>
        <v>1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1" s="7" customFormat="1" ht="45" customHeight="1">
      <c r="A11" s="71" t="s">
        <v>44</v>
      </c>
      <c r="B11" s="72" t="s">
        <v>39</v>
      </c>
      <c r="C11" s="69"/>
      <c r="D11" s="69"/>
      <c r="E11" s="67"/>
      <c r="F11" s="67">
        <v>400000</v>
      </c>
      <c r="G11" s="67">
        <v>150000</v>
      </c>
      <c r="H11" s="70">
        <f>SUMIF(caisse_2014!$B$8:$B$28,A11,caisse_2014!$F$8:$F$28)+SUMIF(banque_2014!$B$10:$B$18,A11,banque_2014!$F$10:$F$18)</f>
        <v>255000</v>
      </c>
      <c r="I11" s="67">
        <f t="shared" si="0"/>
        <v>405000</v>
      </c>
      <c r="J11" s="67">
        <f t="shared" si="1"/>
        <v>-5000</v>
      </c>
      <c r="K11" s="68">
        <f aca="true" t="shared" si="2" ref="K11:K20">I11/F11</f>
        <v>1.0125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1" s="7" customFormat="1" ht="15.75">
      <c r="A12" s="79" t="s">
        <v>40</v>
      </c>
      <c r="B12" s="80" t="s">
        <v>52</v>
      </c>
      <c r="C12" s="73"/>
      <c r="D12" s="73"/>
      <c r="E12" s="74"/>
      <c r="F12" s="77">
        <f>SUM(F13:F16)</f>
        <v>10600000</v>
      </c>
      <c r="G12" s="77">
        <f>SUM(G13:G16)</f>
        <v>3000000</v>
      </c>
      <c r="H12" s="77">
        <f>SUM(H13:H16)</f>
        <v>7490000</v>
      </c>
      <c r="I12" s="77">
        <f>SUM(I13:I16)</f>
        <v>10490000</v>
      </c>
      <c r="J12" s="77">
        <f>SUM(J13:J16)</f>
        <v>110000</v>
      </c>
      <c r="K12" s="78">
        <f>I12/F12</f>
        <v>0.9896226415094339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1" s="7" customFormat="1" ht="15" customHeight="1">
      <c r="A13" s="71" t="s">
        <v>45</v>
      </c>
      <c r="B13" s="72" t="s">
        <v>41</v>
      </c>
      <c r="C13" s="69"/>
      <c r="D13" s="69"/>
      <c r="E13" s="67"/>
      <c r="F13" s="67">
        <v>350000</v>
      </c>
      <c r="G13" s="67">
        <v>0</v>
      </c>
      <c r="H13" s="70">
        <f>SUMIF(caisse_2014!$B$8:$B$28,A13,caisse_2014!$F$8:$F$28)+SUMIF(banque_2014!$B$10:$B$18,A13,banque_2014!$F$10:$F$18)</f>
        <v>340000</v>
      </c>
      <c r="I13" s="67">
        <f t="shared" si="0"/>
        <v>340000</v>
      </c>
      <c r="J13" s="67">
        <f t="shared" si="1"/>
        <v>10000</v>
      </c>
      <c r="K13" s="68">
        <v>0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1" s="7" customFormat="1" ht="42.75" customHeight="1">
      <c r="A14" s="71" t="s">
        <v>46</v>
      </c>
      <c r="B14" s="72" t="s">
        <v>49</v>
      </c>
      <c r="C14" s="69"/>
      <c r="D14" s="69"/>
      <c r="E14" s="67"/>
      <c r="F14" s="67">
        <v>50000</v>
      </c>
      <c r="G14" s="67"/>
      <c r="H14" s="70">
        <f>SUMIF(caisse_2014!$B$8:$B$28,A14,caisse_2014!$F$8:$F$28)+SUMIF(banque_2014!$B$10:$B$18,A14,banque_2014!$F$10:$F$18)</f>
        <v>0</v>
      </c>
      <c r="I14" s="67">
        <f t="shared" si="0"/>
        <v>0</v>
      </c>
      <c r="J14" s="67">
        <f t="shared" si="1"/>
        <v>50000</v>
      </c>
      <c r="K14" s="68">
        <f t="shared" si="2"/>
        <v>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1" s="7" customFormat="1" ht="28.5" customHeight="1">
      <c r="A15" s="71" t="s">
        <v>47</v>
      </c>
      <c r="B15" s="72" t="s">
        <v>51</v>
      </c>
      <c r="C15" s="69"/>
      <c r="D15" s="69"/>
      <c r="E15" s="67"/>
      <c r="F15" s="67">
        <v>9000000</v>
      </c>
      <c r="G15" s="67">
        <v>3000000</v>
      </c>
      <c r="H15" s="70">
        <f>SUMIF(caisse_2014!$B$8:$B$28,A15,caisse_2014!$F$8:$F$28)+SUMIF(banque_2014!$B$10:$B$18,A15,banque_2014!$F$10:$F$18)</f>
        <v>6050000</v>
      </c>
      <c r="I15" s="67">
        <f t="shared" si="0"/>
        <v>9050000</v>
      </c>
      <c r="J15" s="67">
        <f t="shared" si="1"/>
        <v>-50000</v>
      </c>
      <c r="K15" s="68">
        <f t="shared" si="2"/>
        <v>1.0055555555555555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1" s="7" customFormat="1" ht="29.25" customHeight="1">
      <c r="A16" s="71" t="s">
        <v>48</v>
      </c>
      <c r="B16" s="72" t="s">
        <v>54</v>
      </c>
      <c r="C16" s="69"/>
      <c r="D16" s="69"/>
      <c r="E16" s="67"/>
      <c r="F16" s="67">
        <v>1200000</v>
      </c>
      <c r="G16" s="67">
        <v>0</v>
      </c>
      <c r="H16" s="70">
        <f>SUMIF(caisse_2014!$B$8:$B$28,A16,caisse_2014!$F$8:$F$28)+SUMIF(banque_2014!$B$10:$B$18,A16,banque_2014!$F$10:$F$18)</f>
        <v>1100000</v>
      </c>
      <c r="I16" s="67">
        <f t="shared" si="0"/>
        <v>1100000</v>
      </c>
      <c r="J16" s="67">
        <f t="shared" si="1"/>
        <v>100000</v>
      </c>
      <c r="K16" s="68">
        <f t="shared" si="2"/>
        <v>0.9166666666666666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1:71" s="7" customFormat="1" ht="47.25">
      <c r="A17" s="79" t="s">
        <v>55</v>
      </c>
      <c r="B17" s="80" t="s">
        <v>60</v>
      </c>
      <c r="C17" s="73"/>
      <c r="D17" s="73"/>
      <c r="E17" s="74"/>
      <c r="F17" s="77">
        <f>SUM(F18:F20)</f>
        <v>6200000</v>
      </c>
      <c r="G17" s="77">
        <f>SUM(G18:G20)</f>
        <v>700000</v>
      </c>
      <c r="H17" s="77">
        <f>SUM(H18:H20)</f>
        <v>5440000</v>
      </c>
      <c r="I17" s="77">
        <f>SUM(I18:I20)</f>
        <v>6140000</v>
      </c>
      <c r="J17" s="77">
        <f>SUM(J18:J20)</f>
        <v>60000</v>
      </c>
      <c r="K17" s="78">
        <f>I17/F17</f>
        <v>0.9903225806451613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1:71" s="7" customFormat="1" ht="31.5" customHeight="1">
      <c r="A18" s="71" t="s">
        <v>56</v>
      </c>
      <c r="B18" s="72" t="s">
        <v>59</v>
      </c>
      <c r="C18" s="69"/>
      <c r="D18" s="69"/>
      <c r="E18" s="67"/>
      <c r="F18" s="67">
        <v>400000</v>
      </c>
      <c r="G18" s="67"/>
      <c r="H18" s="70">
        <f>SUMIF(caisse_2014!$B$8:$B$28,A18,caisse_2014!$F$8:$F$28)+SUMIF(banque_2014!$B$10:$B$18,A18,banque_2014!$F$10:$F$18)</f>
        <v>390000</v>
      </c>
      <c r="I18" s="67">
        <f t="shared" si="0"/>
        <v>390000</v>
      </c>
      <c r="J18" s="67">
        <f t="shared" si="1"/>
        <v>10000</v>
      </c>
      <c r="K18" s="68">
        <f t="shared" si="2"/>
        <v>0.975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7" customFormat="1" ht="29.25" customHeight="1">
      <c r="A19" s="71" t="s">
        <v>57</v>
      </c>
      <c r="B19" s="72" t="s">
        <v>61</v>
      </c>
      <c r="C19" s="69"/>
      <c r="D19" s="69"/>
      <c r="E19" s="67"/>
      <c r="F19" s="67">
        <v>2400000</v>
      </c>
      <c r="G19" s="67">
        <v>350000</v>
      </c>
      <c r="H19" s="70">
        <f>SUMIF(caisse_2014!$B$8:$B$28,A19,caisse_2014!$F$8:$F$28)+SUMIF(banque_2014!$B$10:$B$18,A19,banque_2014!$F$10:$F$18)</f>
        <v>2000000</v>
      </c>
      <c r="I19" s="67">
        <f t="shared" si="0"/>
        <v>2350000</v>
      </c>
      <c r="J19" s="67">
        <f t="shared" si="1"/>
        <v>50000</v>
      </c>
      <c r="K19" s="68">
        <f t="shared" si="2"/>
        <v>0.9791666666666666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7" customFormat="1" ht="48" customHeight="1">
      <c r="A20" s="71" t="s">
        <v>58</v>
      </c>
      <c r="B20" s="72" t="s">
        <v>93</v>
      </c>
      <c r="C20" s="69"/>
      <c r="D20" s="69"/>
      <c r="E20" s="67"/>
      <c r="F20" s="67">
        <v>3400000</v>
      </c>
      <c r="G20" s="67">
        <v>350000</v>
      </c>
      <c r="H20" s="70">
        <f>SUMIF(caisse_2014!$B$8:$B$28,A20,caisse_2014!$F$8:$F$28)+SUMIF(banque_2014!$B$10:$B$18,A20,banque_2014!$F$10:$F$18)</f>
        <v>3050000</v>
      </c>
      <c r="I20" s="67">
        <f t="shared" si="0"/>
        <v>3400000</v>
      </c>
      <c r="J20" s="67">
        <f t="shared" si="1"/>
        <v>0</v>
      </c>
      <c r="K20" s="68">
        <f t="shared" si="2"/>
        <v>1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7" customFormat="1" ht="27" customHeight="1">
      <c r="A21" s="79">
        <v>11</v>
      </c>
      <c r="B21" s="80" t="s">
        <v>62</v>
      </c>
      <c r="C21" s="73"/>
      <c r="D21" s="73"/>
      <c r="E21" s="74"/>
      <c r="F21" s="81">
        <f>F7+F12+F17</f>
        <v>22570000</v>
      </c>
      <c r="G21" s="81">
        <f>G7+G12+G17</f>
        <v>9000000</v>
      </c>
      <c r="H21" s="81">
        <f>H7+H12+H17</f>
        <v>13385000</v>
      </c>
      <c r="I21" s="81">
        <f>I7+I12+I17</f>
        <v>22385000</v>
      </c>
      <c r="J21" s="81">
        <f>J7+J12+J17</f>
        <v>185000</v>
      </c>
      <c r="K21" s="75">
        <f>I21/F21</f>
        <v>0.9918032786885246</v>
      </c>
      <c r="L21" s="76"/>
      <c r="M21" s="19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1:10" ht="15">
      <c r="A22" s="1"/>
      <c r="B22" s="5"/>
      <c r="C22" s="1"/>
      <c r="F22" s="4"/>
      <c r="G22" s="4"/>
      <c r="H22" s="1"/>
      <c r="I22" s="1"/>
      <c r="J22" s="82"/>
    </row>
    <row r="23" spans="1:10" ht="15">
      <c r="A23" s="1"/>
      <c r="B23" s="5"/>
      <c r="C23" s="1"/>
      <c r="F23" s="4"/>
      <c r="G23" s="4"/>
      <c r="H23" s="1"/>
      <c r="I23" s="1"/>
      <c r="J23" s="82"/>
    </row>
    <row r="24" spans="1:10" ht="15.75">
      <c r="A24" s="48" t="s">
        <v>63</v>
      </c>
      <c r="B24" s="65"/>
      <c r="C24" s="65"/>
      <c r="D24" s="65"/>
      <c r="E24" s="65"/>
      <c r="F24" s="65"/>
      <c r="G24" s="65"/>
      <c r="I24" s="1"/>
      <c r="J24" s="65" t="s">
        <v>94</v>
      </c>
    </row>
    <row r="25" spans="1:10" ht="15.75">
      <c r="A25" s="48"/>
      <c r="B25" s="65"/>
      <c r="C25" s="65"/>
      <c r="D25" s="65"/>
      <c r="E25" s="65"/>
      <c r="F25" s="65"/>
      <c r="G25" s="65"/>
      <c r="I25" s="1"/>
      <c r="J25" s="65"/>
    </row>
    <row r="26" spans="1:10" ht="15.75">
      <c r="A26" s="48"/>
      <c r="B26" s="65"/>
      <c r="C26" s="65"/>
      <c r="D26" s="65"/>
      <c r="E26" s="65"/>
      <c r="F26" s="65"/>
      <c r="G26" s="65"/>
      <c r="I26" s="1"/>
      <c r="J26" s="65"/>
    </row>
    <row r="27" spans="1:10" ht="15.75">
      <c r="A27" s="48"/>
      <c r="B27" s="65"/>
      <c r="C27" s="65"/>
      <c r="D27" s="65"/>
      <c r="E27" s="65"/>
      <c r="F27" s="65"/>
      <c r="G27" s="65"/>
      <c r="I27" s="1"/>
      <c r="J27" s="65"/>
    </row>
    <row r="28" spans="1:10" ht="15.75">
      <c r="A28" s="48"/>
      <c r="B28" s="65"/>
      <c r="C28" s="65"/>
      <c r="D28" s="65"/>
      <c r="E28" s="65"/>
      <c r="F28" s="65"/>
      <c r="G28" s="65"/>
      <c r="I28" s="1"/>
      <c r="J28" s="83"/>
    </row>
    <row r="29" spans="1:10" ht="15">
      <c r="A29" s="49" t="s">
        <v>64</v>
      </c>
      <c r="B29" s="5"/>
      <c r="C29" s="1"/>
      <c r="F29" s="4"/>
      <c r="G29" s="4"/>
      <c r="H29" s="1"/>
      <c r="I29" s="1"/>
      <c r="J29" s="82"/>
    </row>
    <row r="30" spans="1:10" ht="15">
      <c r="A30" s="1"/>
      <c r="B30" s="5"/>
      <c r="C30" s="1"/>
      <c r="F30" s="4"/>
      <c r="G30" s="4"/>
      <c r="H30" s="1"/>
      <c r="I30" s="1"/>
      <c r="J30" s="82"/>
    </row>
    <row r="31" spans="1:10" ht="15">
      <c r="A31" s="1"/>
      <c r="B31" s="5"/>
      <c r="C31" s="1"/>
      <c r="F31" s="4"/>
      <c r="G31" s="4"/>
      <c r="H31" s="1"/>
      <c r="I31" s="1"/>
      <c r="J31" s="82"/>
    </row>
    <row r="32" spans="1:10" ht="15">
      <c r="A32" s="1"/>
      <c r="B32" s="5"/>
      <c r="C32" s="1"/>
      <c r="F32" s="4"/>
      <c r="G32" s="4"/>
      <c r="H32" s="1"/>
      <c r="I32" s="1"/>
      <c r="J32" s="82"/>
    </row>
    <row r="33" spans="1:10" ht="15">
      <c r="A33" s="1"/>
      <c r="B33" s="5"/>
      <c r="C33" s="1"/>
      <c r="F33" s="4"/>
      <c r="G33" s="4"/>
      <c r="H33" s="1"/>
      <c r="I33" s="1"/>
      <c r="J33" s="82"/>
    </row>
    <row r="34" spans="1:10" ht="15">
      <c r="A34" s="1"/>
      <c r="B34" s="5"/>
      <c r="C34" s="1"/>
      <c r="F34" s="4"/>
      <c r="G34" s="4"/>
      <c r="H34" s="1"/>
      <c r="I34" s="1"/>
      <c r="J34" s="82"/>
    </row>
    <row r="35" spans="1:10" ht="15">
      <c r="A35" s="1"/>
      <c r="B35" s="5"/>
      <c r="C35" s="1"/>
      <c r="F35" s="4"/>
      <c r="G35" s="4"/>
      <c r="H35" s="1"/>
      <c r="I35" s="1"/>
      <c r="J35" s="82"/>
    </row>
    <row r="36" spans="1:10" ht="15">
      <c r="A36" s="1"/>
      <c r="B36" s="5"/>
      <c r="C36" s="1"/>
      <c r="F36" s="4"/>
      <c r="G36" s="4"/>
      <c r="H36" s="1"/>
      <c r="I36" s="1"/>
      <c r="J36" s="82"/>
    </row>
    <row r="37" spans="1:10" ht="15">
      <c r="A37" s="1"/>
      <c r="B37" s="5"/>
      <c r="C37" s="1"/>
      <c r="F37" s="4"/>
      <c r="G37" s="4"/>
      <c r="H37" s="1"/>
      <c r="I37" s="1"/>
      <c r="J37" s="82"/>
    </row>
    <row r="38" spans="1:10" ht="15">
      <c r="A38" s="1"/>
      <c r="B38" s="5"/>
      <c r="C38" s="1"/>
      <c r="F38" s="4"/>
      <c r="G38" s="4"/>
      <c r="H38" s="1"/>
      <c r="I38" s="1"/>
      <c r="J38" s="82"/>
    </row>
    <row r="39" spans="1:10" ht="15">
      <c r="A39" s="1"/>
      <c r="B39" s="5"/>
      <c r="C39" s="1"/>
      <c r="F39" s="4"/>
      <c r="G39" s="4"/>
      <c r="H39" s="1"/>
      <c r="I39" s="1"/>
      <c r="J39" s="82"/>
    </row>
    <row r="40" spans="1:10" ht="15">
      <c r="A40" s="1"/>
      <c r="B40" s="5"/>
      <c r="C40" s="1"/>
      <c r="F40" s="4"/>
      <c r="G40" s="4"/>
      <c r="H40" s="1"/>
      <c r="I40" s="1"/>
      <c r="J40" s="82"/>
    </row>
    <row r="41" spans="1:10" ht="15">
      <c r="A41" s="1"/>
      <c r="B41" s="5"/>
      <c r="C41" s="1"/>
      <c r="F41" s="4"/>
      <c r="G41" s="4"/>
      <c r="H41" s="1"/>
      <c r="I41" s="1"/>
      <c r="J41" s="82"/>
    </row>
    <row r="42" spans="1:10" ht="15">
      <c r="A42" s="1"/>
      <c r="B42" s="5"/>
      <c r="C42" s="1"/>
      <c r="F42" s="4"/>
      <c r="G42" s="4"/>
      <c r="H42" s="1"/>
      <c r="I42" s="1"/>
      <c r="J42" s="82"/>
    </row>
    <row r="43" spans="1:10" ht="15">
      <c r="A43" s="1"/>
      <c r="B43" s="5"/>
      <c r="C43" s="1"/>
      <c r="F43" s="4"/>
      <c r="G43" s="4"/>
      <c r="H43" s="1"/>
      <c r="I43" s="1"/>
      <c r="J43" s="82"/>
    </row>
    <row r="44" spans="1:10" ht="15">
      <c r="A44" s="1"/>
      <c r="B44" s="5"/>
      <c r="C44" s="1"/>
      <c r="F44" s="4"/>
      <c r="G44" s="4"/>
      <c r="H44" s="1"/>
      <c r="I44" s="1"/>
      <c r="J44" s="82"/>
    </row>
    <row r="45" spans="1:10" ht="15">
      <c r="A45" s="1"/>
      <c r="B45" s="5"/>
      <c r="C45" s="1"/>
      <c r="F45" s="4"/>
      <c r="G45" s="4"/>
      <c r="H45" s="1"/>
      <c r="I45" s="1"/>
      <c r="J45" s="82"/>
    </row>
    <row r="46" spans="1:10" ht="15">
      <c r="A46" s="1"/>
      <c r="B46" s="5"/>
      <c r="C46" s="1"/>
      <c r="F46" s="4"/>
      <c r="G46" s="4"/>
      <c r="H46" s="1"/>
      <c r="I46" s="1"/>
      <c r="J46" s="82"/>
    </row>
    <row r="47" spans="1:10" ht="15">
      <c r="A47" s="1"/>
      <c r="B47" s="5"/>
      <c r="C47" s="1"/>
      <c r="F47" s="4"/>
      <c r="G47" s="4"/>
      <c r="H47" s="1"/>
      <c r="I47" s="1"/>
      <c r="J47" s="82"/>
    </row>
    <row r="48" spans="1:10" ht="15">
      <c r="A48" s="1"/>
      <c r="B48" s="5"/>
      <c r="C48" s="1"/>
      <c r="F48" s="4"/>
      <c r="G48" s="4"/>
      <c r="H48" s="1"/>
      <c r="I48" s="1"/>
      <c r="J48" s="82"/>
    </row>
    <row r="49" spans="1:10" ht="15">
      <c r="A49" s="1"/>
      <c r="B49" s="5"/>
      <c r="C49" s="1"/>
      <c r="F49" s="4"/>
      <c r="G49" s="4"/>
      <c r="H49" s="1"/>
      <c r="I49" s="1"/>
      <c r="J49" s="82"/>
    </row>
    <row r="50" spans="1:10" ht="15">
      <c r="A50" s="1"/>
      <c r="B50" s="5"/>
      <c r="C50" s="1"/>
      <c r="F50" s="4"/>
      <c r="G50" s="4"/>
      <c r="H50" s="1"/>
      <c r="I50" s="1"/>
      <c r="J50" s="82"/>
    </row>
    <row r="51" spans="1:10" ht="15">
      <c r="A51" s="1"/>
      <c r="B51" s="5"/>
      <c r="C51" s="1"/>
      <c r="F51" s="4"/>
      <c r="G51" s="4"/>
      <c r="H51" s="1"/>
      <c r="I51" s="1"/>
      <c r="J51" s="82"/>
    </row>
    <row r="52" spans="1:10" ht="15">
      <c r="A52" s="1"/>
      <c r="B52" s="5"/>
      <c r="C52" s="1"/>
      <c r="F52" s="4"/>
      <c r="G52" s="4"/>
      <c r="H52" s="1"/>
      <c r="I52" s="1"/>
      <c r="J52" s="82"/>
    </row>
    <row r="53" spans="1:10" ht="15">
      <c r="A53" s="1"/>
      <c r="B53" s="5"/>
      <c r="C53" s="1"/>
      <c r="F53" s="4"/>
      <c r="G53" s="4"/>
      <c r="H53" s="1"/>
      <c r="I53" s="1"/>
      <c r="J53" s="82"/>
    </row>
    <row r="54" spans="1:10" ht="15">
      <c r="A54" s="1"/>
      <c r="B54" s="5"/>
      <c r="C54" s="1"/>
      <c r="F54" s="4"/>
      <c r="G54" s="4"/>
      <c r="H54" s="1"/>
      <c r="I54" s="1"/>
      <c r="J54" s="82"/>
    </row>
    <row r="55" spans="1:10" ht="15">
      <c r="A55" s="1"/>
      <c r="B55" s="5"/>
      <c r="C55" s="1"/>
      <c r="F55" s="4"/>
      <c r="G55" s="4"/>
      <c r="H55" s="1"/>
      <c r="I55" s="1"/>
      <c r="J55" s="82"/>
    </row>
    <row r="56" spans="1:10" ht="15">
      <c r="A56" s="1"/>
      <c r="B56" s="5"/>
      <c r="C56" s="1"/>
      <c r="F56" s="4"/>
      <c r="G56" s="4"/>
      <c r="H56" s="1"/>
      <c r="I56" s="1"/>
      <c r="J56" s="82"/>
    </row>
    <row r="57" spans="1:10" ht="15">
      <c r="A57" s="1"/>
      <c r="B57" s="5"/>
      <c r="C57" s="1"/>
      <c r="F57" s="4"/>
      <c r="G57" s="4"/>
      <c r="H57" s="1"/>
      <c r="I57" s="1"/>
      <c r="J57" s="82"/>
    </row>
    <row r="58" spans="1:10" ht="15">
      <c r="A58" s="1"/>
      <c r="B58" s="5"/>
      <c r="C58" s="1"/>
      <c r="F58" s="4"/>
      <c r="G58" s="4"/>
      <c r="H58" s="1"/>
      <c r="I58" s="1"/>
      <c r="J58" s="82"/>
    </row>
    <row r="59" spans="1:10" ht="15">
      <c r="A59" s="1"/>
      <c r="B59" s="5"/>
      <c r="C59" s="1"/>
      <c r="F59" s="4"/>
      <c r="G59" s="4"/>
      <c r="H59" s="1"/>
      <c r="I59" s="1"/>
      <c r="J59" s="82"/>
    </row>
    <row r="60" spans="1:10" ht="15">
      <c r="A60" s="1"/>
      <c r="B60" s="5"/>
      <c r="C60" s="1"/>
      <c r="F60" s="4"/>
      <c r="G60" s="4"/>
      <c r="H60" s="1"/>
      <c r="I60" s="1"/>
      <c r="J60" s="82"/>
    </row>
    <row r="61" spans="1:10" ht="15">
      <c r="A61" s="1"/>
      <c r="B61" s="5"/>
      <c r="C61" s="1"/>
      <c r="F61" s="4"/>
      <c r="G61" s="4"/>
      <c r="H61" s="1"/>
      <c r="I61" s="1"/>
      <c r="J61" s="82"/>
    </row>
    <row r="62" spans="1:10" ht="15">
      <c r="A62" s="1"/>
      <c r="B62" s="5"/>
      <c r="C62" s="1"/>
      <c r="F62" s="4"/>
      <c r="G62" s="4"/>
      <c r="H62" s="1"/>
      <c r="I62" s="1"/>
      <c r="J62" s="82"/>
    </row>
    <row r="63" spans="1:10" ht="15">
      <c r="A63" s="1"/>
      <c r="B63" s="5"/>
      <c r="C63" s="1"/>
      <c r="F63" s="4"/>
      <c r="G63" s="4"/>
      <c r="H63" s="1"/>
      <c r="I63" s="1"/>
      <c r="J63" s="82"/>
    </row>
    <row r="64" spans="1:10" ht="15">
      <c r="A64" s="1"/>
      <c r="B64" s="5"/>
      <c r="C64" s="1"/>
      <c r="F64" s="4"/>
      <c r="G64" s="4"/>
      <c r="H64" s="1"/>
      <c r="I64" s="1"/>
      <c r="J64" s="82"/>
    </row>
    <row r="65" spans="1:10" ht="15">
      <c r="A65" s="1"/>
      <c r="B65" s="5"/>
      <c r="C65" s="1"/>
      <c r="F65" s="4"/>
      <c r="G65" s="4"/>
      <c r="H65" s="1"/>
      <c r="I65" s="1"/>
      <c r="J65" s="82"/>
    </row>
    <row r="66" spans="1:10" ht="15">
      <c r="A66" s="1"/>
      <c r="B66" s="5"/>
      <c r="C66" s="1"/>
      <c r="F66" s="4"/>
      <c r="G66" s="4"/>
      <c r="H66" s="1"/>
      <c r="I66" s="1"/>
      <c r="J66" s="82"/>
    </row>
    <row r="67" spans="1:10" ht="15">
      <c r="A67" s="1"/>
      <c r="B67" s="5"/>
      <c r="C67" s="1"/>
      <c r="F67" s="4"/>
      <c r="G67" s="4"/>
      <c r="H67" s="1"/>
      <c r="I67" s="1"/>
      <c r="J67" s="82"/>
    </row>
    <row r="68" spans="1:10" ht="15">
      <c r="A68" s="1"/>
      <c r="B68" s="5"/>
      <c r="C68" s="1"/>
      <c r="F68" s="4"/>
      <c r="G68" s="4"/>
      <c r="H68" s="1"/>
      <c r="I68" s="1"/>
      <c r="J68" s="82"/>
    </row>
    <row r="69" spans="1:10" ht="15">
      <c r="A69" s="1"/>
      <c r="B69" s="5"/>
      <c r="C69" s="1"/>
      <c r="F69" s="4"/>
      <c r="G69" s="4"/>
      <c r="H69" s="1"/>
      <c r="I69" s="1"/>
      <c r="J69" s="82"/>
    </row>
    <row r="70" spans="1:10" ht="15">
      <c r="A70" s="1"/>
      <c r="B70" s="5"/>
      <c r="C70" s="1"/>
      <c r="F70" s="4"/>
      <c r="G70" s="4"/>
      <c r="H70" s="1"/>
      <c r="I70" s="1"/>
      <c r="J70" s="82"/>
    </row>
    <row r="71" spans="1:10" ht="15">
      <c r="A71" s="1"/>
      <c r="B71" s="5"/>
      <c r="C71" s="1"/>
      <c r="F71" s="4"/>
      <c r="G71" s="4"/>
      <c r="H71" s="1"/>
      <c r="I71" s="1"/>
      <c r="J71" s="82"/>
    </row>
    <row r="72" spans="1:10" ht="15">
      <c r="A72" s="1"/>
      <c r="B72" s="5"/>
      <c r="C72" s="1"/>
      <c r="F72" s="4"/>
      <c r="G72" s="4"/>
      <c r="H72" s="1"/>
      <c r="I72" s="1"/>
      <c r="J72" s="82"/>
    </row>
    <row r="73" spans="1:10" ht="15">
      <c r="A73" s="1"/>
      <c r="B73" s="5"/>
      <c r="C73" s="1"/>
      <c r="F73" s="4"/>
      <c r="G73" s="4"/>
      <c r="H73" s="1"/>
      <c r="I73" s="1"/>
      <c r="J73" s="82"/>
    </row>
    <row r="74" spans="1:10" ht="15">
      <c r="A74" s="1"/>
      <c r="B74" s="5"/>
      <c r="C74" s="1"/>
      <c r="F74" s="4"/>
      <c r="G74" s="4"/>
      <c r="H74" s="1"/>
      <c r="I74" s="1"/>
      <c r="J74" s="82"/>
    </row>
    <row r="75" spans="1:10" ht="15">
      <c r="A75" s="1"/>
      <c r="B75" s="5"/>
      <c r="C75" s="1"/>
      <c r="F75" s="4"/>
      <c r="G75" s="4"/>
      <c r="H75" s="1"/>
      <c r="I75" s="1"/>
      <c r="J75" s="82"/>
    </row>
    <row r="76" spans="1:10" ht="15">
      <c r="A76" s="1"/>
      <c r="B76" s="5"/>
      <c r="C76" s="1"/>
      <c r="F76" s="4"/>
      <c r="G76" s="4"/>
      <c r="H76" s="1"/>
      <c r="I76" s="1"/>
      <c r="J76" s="82"/>
    </row>
    <row r="77" spans="1:10" ht="15">
      <c r="A77" s="1"/>
      <c r="B77" s="5"/>
      <c r="C77" s="1"/>
      <c r="F77" s="4"/>
      <c r="G77" s="4"/>
      <c r="H77" s="1"/>
      <c r="I77" s="1"/>
      <c r="J77" s="82"/>
    </row>
    <row r="78" spans="1:10" ht="15">
      <c r="A78" s="1"/>
      <c r="B78" s="5"/>
      <c r="C78" s="1"/>
      <c r="F78" s="4"/>
      <c r="G78" s="4"/>
      <c r="H78" s="1"/>
      <c r="I78" s="1"/>
      <c r="J78" s="82"/>
    </row>
    <row r="79" spans="1:10" ht="15">
      <c r="A79" s="1"/>
      <c r="B79" s="5"/>
      <c r="C79" s="1"/>
      <c r="F79" s="4"/>
      <c r="G79" s="4"/>
      <c r="H79" s="1"/>
      <c r="I79" s="1"/>
      <c r="J79" s="82"/>
    </row>
    <row r="80" spans="1:10" ht="15">
      <c r="A80" s="1"/>
      <c r="B80" s="5"/>
      <c r="C80" s="1"/>
      <c r="F80" s="4"/>
      <c r="G80" s="4"/>
      <c r="H80" s="1"/>
      <c r="I80" s="1"/>
      <c r="J80" s="82"/>
    </row>
    <row r="81" spans="1:10" ht="15">
      <c r="A81" s="1"/>
      <c r="B81" s="5"/>
      <c r="C81" s="1"/>
      <c r="F81" s="4"/>
      <c r="G81" s="4"/>
      <c r="H81" s="1"/>
      <c r="I81" s="1"/>
      <c r="J81" s="82"/>
    </row>
    <row r="82" spans="1:10" ht="15">
      <c r="A82" s="1"/>
      <c r="B82" s="5"/>
      <c r="C82" s="1"/>
      <c r="F82" s="4"/>
      <c r="G82" s="4"/>
      <c r="H82" s="1"/>
      <c r="I82" s="1"/>
      <c r="J82" s="82"/>
    </row>
    <row r="83" spans="1:10" ht="15">
      <c r="A83" s="1"/>
      <c r="B83" s="5"/>
      <c r="C83" s="1"/>
      <c r="F83" s="4"/>
      <c r="G83" s="4"/>
      <c r="H83" s="1"/>
      <c r="I83" s="1"/>
      <c r="J83" s="82"/>
    </row>
    <row r="84" spans="1:10" ht="15">
      <c r="A84" s="1"/>
      <c r="B84" s="5"/>
      <c r="C84" s="1"/>
      <c r="F84" s="4"/>
      <c r="G84" s="4"/>
      <c r="H84" s="1"/>
      <c r="I84" s="1"/>
      <c r="J84" s="82"/>
    </row>
    <row r="85" spans="1:10" ht="15">
      <c r="A85" s="1"/>
      <c r="B85" s="5"/>
      <c r="C85" s="1"/>
      <c r="F85" s="4"/>
      <c r="G85" s="4"/>
      <c r="H85" s="1"/>
      <c r="I85" s="1"/>
      <c r="J85" s="82"/>
    </row>
    <row r="86" spans="1:10" ht="15">
      <c r="A86" s="1"/>
      <c r="B86" s="5"/>
      <c r="C86" s="1"/>
      <c r="F86" s="4"/>
      <c r="G86" s="4"/>
      <c r="H86" s="1"/>
      <c r="I86" s="1"/>
      <c r="J86" s="82"/>
    </row>
    <row r="87" spans="6:7" ht="15">
      <c r="F87" s="4"/>
      <c r="G87" s="4"/>
    </row>
    <row r="88" spans="6:7" ht="15">
      <c r="F88" s="4"/>
      <c r="G88" s="4"/>
    </row>
    <row r="89" spans="6:7" ht="15">
      <c r="F89" s="4"/>
      <c r="G89" s="4"/>
    </row>
    <row r="90" spans="1:9" ht="15">
      <c r="A90" s="6"/>
      <c r="B90" s="6"/>
      <c r="C90" s="6"/>
      <c r="D90" s="6"/>
      <c r="E90" s="6"/>
      <c r="F90" s="4"/>
      <c r="G90" s="4"/>
      <c r="H90" s="6"/>
      <c r="I90" s="6"/>
    </row>
    <row r="91" spans="1:9" ht="15">
      <c r="A91" s="6"/>
      <c r="B91" s="6"/>
      <c r="C91" s="6"/>
      <c r="D91" s="6"/>
      <c r="E91" s="6"/>
      <c r="F91" s="4"/>
      <c r="G91" s="4"/>
      <c r="H91" s="6"/>
      <c r="I91" s="6"/>
    </row>
    <row r="92" spans="1:9" ht="15">
      <c r="A92" s="6"/>
      <c r="B92" s="6"/>
      <c r="C92" s="6"/>
      <c r="D92" s="6"/>
      <c r="E92" s="6"/>
      <c r="F92" s="4"/>
      <c r="G92" s="4"/>
      <c r="H92" s="6"/>
      <c r="I92" s="6"/>
    </row>
    <row r="93" spans="1:9" ht="15">
      <c r="A93" s="6"/>
      <c r="B93" s="6"/>
      <c r="C93" s="6"/>
      <c r="D93" s="6"/>
      <c r="E93" s="6"/>
      <c r="F93" s="4"/>
      <c r="G93" s="4"/>
      <c r="H93" s="6"/>
      <c r="I93" s="6"/>
    </row>
    <row r="94" spans="1:9" ht="15">
      <c r="A94" s="6"/>
      <c r="B94" s="6"/>
      <c r="C94" s="6"/>
      <c r="D94" s="6"/>
      <c r="E94" s="6"/>
      <c r="F94" s="4"/>
      <c r="G94" s="4"/>
      <c r="H94" s="6"/>
      <c r="I94" s="6"/>
    </row>
    <row r="95" spans="1:9" ht="15">
      <c r="A95" s="6"/>
      <c r="B95" s="6"/>
      <c r="C95" s="6"/>
      <c r="D95" s="6"/>
      <c r="E95" s="6"/>
      <c r="F95" s="4"/>
      <c r="G95" s="4"/>
      <c r="H95" s="6"/>
      <c r="I95" s="6"/>
    </row>
    <row r="96" spans="1:9" ht="15">
      <c r="A96" s="6"/>
      <c r="B96" s="6"/>
      <c r="C96" s="6"/>
      <c r="D96" s="6"/>
      <c r="E96" s="6"/>
      <c r="F96" s="4"/>
      <c r="G96" s="4"/>
      <c r="H96" s="6"/>
      <c r="I96" s="6"/>
    </row>
    <row r="97" spans="1:9" ht="15">
      <c r="A97" s="6"/>
      <c r="B97" s="6"/>
      <c r="C97" s="6"/>
      <c r="D97" s="6"/>
      <c r="E97" s="6"/>
      <c r="F97" s="4"/>
      <c r="G97" s="4"/>
      <c r="H97" s="6"/>
      <c r="I97" s="6"/>
    </row>
    <row r="98" spans="1:9" ht="15">
      <c r="A98" s="6"/>
      <c r="B98" s="6"/>
      <c r="C98" s="6"/>
      <c r="D98" s="6"/>
      <c r="E98" s="6"/>
      <c r="F98" s="4"/>
      <c r="G98" s="4"/>
      <c r="H98" s="6"/>
      <c r="I98" s="6"/>
    </row>
    <row r="99" spans="1:9" ht="15">
      <c r="A99" s="6"/>
      <c r="B99" s="6"/>
      <c r="C99" s="6"/>
      <c r="D99" s="6"/>
      <c r="E99" s="6"/>
      <c r="F99" s="4"/>
      <c r="G99" s="4"/>
      <c r="H99" s="6"/>
      <c r="I99" s="6"/>
    </row>
    <row r="100" spans="1:9" ht="15">
      <c r="A100" s="6"/>
      <c r="B100" s="6"/>
      <c r="C100" s="6"/>
      <c r="D100" s="6"/>
      <c r="E100" s="6"/>
      <c r="F100" s="4"/>
      <c r="G100" s="4"/>
      <c r="H100" s="6"/>
      <c r="I100" s="6"/>
    </row>
    <row r="101" spans="1:9" ht="15">
      <c r="A101" s="6"/>
      <c r="B101" s="6"/>
      <c r="C101" s="6"/>
      <c r="D101" s="6"/>
      <c r="E101" s="6"/>
      <c r="F101" s="4"/>
      <c r="G101" s="4"/>
      <c r="H101" s="6"/>
      <c r="I101" s="6"/>
    </row>
    <row r="102" spans="1:9" ht="15">
      <c r="A102" s="6"/>
      <c r="B102" s="6"/>
      <c r="C102" s="6"/>
      <c r="D102" s="6"/>
      <c r="E102" s="6"/>
      <c r="F102" s="4"/>
      <c r="G102" s="4"/>
      <c r="H102" s="6"/>
      <c r="I102" s="6"/>
    </row>
    <row r="103" spans="1:9" ht="15">
      <c r="A103" s="6"/>
      <c r="B103" s="6"/>
      <c r="C103" s="6"/>
      <c r="D103" s="6"/>
      <c r="E103" s="6"/>
      <c r="F103" s="4"/>
      <c r="G103" s="4"/>
      <c r="H103" s="6"/>
      <c r="I103" s="6"/>
    </row>
    <row r="104" spans="1:9" ht="15">
      <c r="A104" s="6"/>
      <c r="B104" s="6"/>
      <c r="C104" s="6"/>
      <c r="D104" s="6"/>
      <c r="E104" s="6"/>
      <c r="F104" s="4"/>
      <c r="G104" s="4"/>
      <c r="H104" s="6"/>
      <c r="I104" s="6"/>
    </row>
    <row r="105" spans="1:9" ht="15">
      <c r="A105" s="6"/>
      <c r="B105" s="6"/>
      <c r="C105" s="6"/>
      <c r="D105" s="6"/>
      <c r="E105" s="6"/>
      <c r="F105" s="4"/>
      <c r="G105" s="4"/>
      <c r="H105" s="6"/>
      <c r="I105" s="6"/>
    </row>
    <row r="106" spans="1:9" ht="15">
      <c r="A106" s="6"/>
      <c r="B106" s="6"/>
      <c r="C106" s="6"/>
      <c r="D106" s="6"/>
      <c r="E106" s="6"/>
      <c r="F106" s="4"/>
      <c r="G106" s="4"/>
      <c r="H106" s="6"/>
      <c r="I106" s="6"/>
    </row>
    <row r="107" spans="1:9" ht="15">
      <c r="A107" s="6"/>
      <c r="B107" s="6"/>
      <c r="C107" s="6"/>
      <c r="D107" s="6"/>
      <c r="E107" s="6"/>
      <c r="F107" s="4"/>
      <c r="G107" s="4"/>
      <c r="H107" s="6"/>
      <c r="I107" s="6"/>
    </row>
    <row r="108" spans="1:9" ht="15">
      <c r="A108" s="6"/>
      <c r="B108" s="6"/>
      <c r="C108" s="6"/>
      <c r="D108" s="6"/>
      <c r="E108" s="6"/>
      <c r="F108" s="4"/>
      <c r="G108" s="4"/>
      <c r="H108" s="6"/>
      <c r="I108" s="6"/>
    </row>
    <row r="109" spans="1:9" ht="15">
      <c r="A109" s="6"/>
      <c r="B109" s="6"/>
      <c r="C109" s="6"/>
      <c r="D109" s="6"/>
      <c r="E109" s="6"/>
      <c r="F109" s="4"/>
      <c r="G109" s="4"/>
      <c r="H109" s="6"/>
      <c r="I109" s="6"/>
    </row>
    <row r="110" spans="1:9" ht="15">
      <c r="A110" s="6"/>
      <c r="B110" s="6"/>
      <c r="C110" s="6"/>
      <c r="D110" s="6"/>
      <c r="E110" s="6"/>
      <c r="F110" s="4"/>
      <c r="G110" s="4"/>
      <c r="H110" s="6"/>
      <c r="I110" s="6"/>
    </row>
    <row r="111" spans="1:9" ht="15">
      <c r="A111" s="6"/>
      <c r="B111" s="6"/>
      <c r="C111" s="6"/>
      <c r="D111" s="6"/>
      <c r="E111" s="6"/>
      <c r="F111" s="4"/>
      <c r="G111" s="4"/>
      <c r="H111" s="6"/>
      <c r="I111" s="6"/>
    </row>
    <row r="112" spans="1:9" ht="15">
      <c r="A112" s="6"/>
      <c r="B112" s="6"/>
      <c r="C112" s="6"/>
      <c r="D112" s="6"/>
      <c r="E112" s="6"/>
      <c r="F112" s="4"/>
      <c r="G112" s="4"/>
      <c r="H112" s="6"/>
      <c r="I112" s="6"/>
    </row>
    <row r="113" spans="1:9" ht="15">
      <c r="A113" s="6"/>
      <c r="B113" s="6"/>
      <c r="C113" s="6"/>
      <c r="D113" s="6"/>
      <c r="E113" s="6"/>
      <c r="F113" s="4"/>
      <c r="G113" s="4"/>
      <c r="H113" s="6"/>
      <c r="I113" s="6"/>
    </row>
    <row r="114" spans="1:9" ht="15">
      <c r="A114" s="6"/>
      <c r="B114" s="6"/>
      <c r="C114" s="6"/>
      <c r="D114" s="6"/>
      <c r="E114" s="6"/>
      <c r="F114" s="4"/>
      <c r="G114" s="4"/>
      <c r="H114" s="6"/>
      <c r="I114" s="6"/>
    </row>
    <row r="115" spans="1:9" ht="15">
      <c r="A115" s="6"/>
      <c r="B115" s="6"/>
      <c r="C115" s="6"/>
      <c r="D115" s="6"/>
      <c r="E115" s="6"/>
      <c r="F115" s="4"/>
      <c r="G115" s="4"/>
      <c r="H115" s="6"/>
      <c r="I115" s="6"/>
    </row>
    <row r="116" spans="1:9" ht="15">
      <c r="A116" s="6"/>
      <c r="B116" s="6"/>
      <c r="C116" s="6"/>
      <c r="D116" s="6"/>
      <c r="E116" s="6"/>
      <c r="F116" s="4"/>
      <c r="G116" s="4"/>
      <c r="H116" s="6"/>
      <c r="I116" s="6"/>
    </row>
    <row r="117" spans="1:9" ht="15">
      <c r="A117" s="6"/>
      <c r="B117" s="6"/>
      <c r="C117" s="6"/>
      <c r="D117" s="6"/>
      <c r="E117" s="6"/>
      <c r="F117" s="4"/>
      <c r="G117" s="4"/>
      <c r="H117" s="6"/>
      <c r="I117" s="6"/>
    </row>
    <row r="118" spans="1:9" ht="15">
      <c r="A118" s="6"/>
      <c r="B118" s="6"/>
      <c r="C118" s="6"/>
      <c r="D118" s="6"/>
      <c r="E118" s="6"/>
      <c r="F118" s="4"/>
      <c r="G118" s="4"/>
      <c r="H118" s="6"/>
      <c r="I118" s="6"/>
    </row>
    <row r="119" spans="1:9" ht="15">
      <c r="A119" s="6"/>
      <c r="B119" s="6"/>
      <c r="C119" s="6"/>
      <c r="D119" s="6"/>
      <c r="E119" s="6"/>
      <c r="F119" s="4"/>
      <c r="G119" s="4"/>
      <c r="H119" s="6"/>
      <c r="I119" s="6"/>
    </row>
    <row r="120" spans="1:9" ht="15">
      <c r="A120" s="6"/>
      <c r="B120" s="6"/>
      <c r="C120" s="6"/>
      <c r="D120" s="6"/>
      <c r="E120" s="6"/>
      <c r="F120" s="4"/>
      <c r="G120" s="4"/>
      <c r="H120" s="6"/>
      <c r="I120" s="6"/>
    </row>
    <row r="121" spans="1:9" ht="15">
      <c r="A121" s="6"/>
      <c r="B121" s="6"/>
      <c r="C121" s="6"/>
      <c r="D121" s="6"/>
      <c r="E121" s="6"/>
      <c r="F121" s="4"/>
      <c r="G121" s="4"/>
      <c r="H121" s="6"/>
      <c r="I121" s="6"/>
    </row>
    <row r="122" spans="1:9" ht="15">
      <c r="A122" s="6"/>
      <c r="B122" s="6"/>
      <c r="C122" s="6"/>
      <c r="D122" s="6"/>
      <c r="E122" s="6"/>
      <c r="F122" s="4"/>
      <c r="G122" s="4"/>
      <c r="H122" s="6"/>
      <c r="I122" s="6"/>
    </row>
    <row r="123" spans="1:9" ht="15">
      <c r="A123" s="6"/>
      <c r="B123" s="6"/>
      <c r="C123" s="6"/>
      <c r="D123" s="6"/>
      <c r="E123" s="6"/>
      <c r="F123" s="4"/>
      <c r="G123" s="4"/>
      <c r="H123" s="6"/>
      <c r="I123" s="6"/>
    </row>
    <row r="124" spans="1:9" ht="15">
      <c r="A124" s="6"/>
      <c r="B124" s="6"/>
      <c r="C124" s="6"/>
      <c r="D124" s="6"/>
      <c r="E124" s="6"/>
      <c r="F124" s="4"/>
      <c r="G124" s="4"/>
      <c r="H124" s="6"/>
      <c r="I124" s="6"/>
    </row>
    <row r="125" spans="1:9" ht="15">
      <c r="A125" s="6"/>
      <c r="B125" s="6"/>
      <c r="C125" s="6"/>
      <c r="D125" s="6"/>
      <c r="E125" s="6"/>
      <c r="F125" s="4"/>
      <c r="G125" s="4"/>
      <c r="H125" s="6"/>
      <c r="I125" s="6"/>
    </row>
    <row r="126" spans="1:9" ht="15">
      <c r="A126" s="6"/>
      <c r="B126" s="6"/>
      <c r="C126" s="6"/>
      <c r="D126" s="6"/>
      <c r="E126" s="6"/>
      <c r="F126" s="4"/>
      <c r="G126" s="4"/>
      <c r="H126" s="6"/>
      <c r="I126" s="6"/>
    </row>
    <row r="127" spans="1:9" ht="15">
      <c r="A127" s="6"/>
      <c r="B127" s="6"/>
      <c r="C127" s="6"/>
      <c r="D127" s="6"/>
      <c r="E127" s="6"/>
      <c r="F127" s="4"/>
      <c r="G127" s="4"/>
      <c r="H127" s="6"/>
      <c r="I127" s="6"/>
    </row>
    <row r="128" spans="1:9" ht="15">
      <c r="A128" s="6"/>
      <c r="B128" s="6"/>
      <c r="C128" s="6"/>
      <c r="D128" s="6"/>
      <c r="E128" s="6"/>
      <c r="F128" s="4"/>
      <c r="G128" s="4"/>
      <c r="H128" s="6"/>
      <c r="I128" s="6"/>
    </row>
    <row r="129" spans="1:9" ht="15">
      <c r="A129" s="6"/>
      <c r="B129" s="6"/>
      <c r="C129" s="6"/>
      <c r="D129" s="6"/>
      <c r="E129" s="6"/>
      <c r="F129" s="4"/>
      <c r="G129" s="4"/>
      <c r="H129" s="6"/>
      <c r="I129" s="6"/>
    </row>
    <row r="130" spans="1:9" ht="15">
      <c r="A130" s="6"/>
      <c r="B130" s="6"/>
      <c r="C130" s="6"/>
      <c r="D130" s="6"/>
      <c r="E130" s="6"/>
      <c r="F130" s="4"/>
      <c r="G130" s="4"/>
      <c r="H130" s="6"/>
      <c r="I130" s="6"/>
    </row>
    <row r="131" spans="1:9" ht="15">
      <c r="A131" s="6"/>
      <c r="B131" s="6"/>
      <c r="C131" s="6"/>
      <c r="D131" s="6"/>
      <c r="E131" s="6"/>
      <c r="F131" s="4"/>
      <c r="G131" s="4"/>
      <c r="H131" s="6"/>
      <c r="I131" s="6"/>
    </row>
    <row r="132" spans="1:9" ht="15">
      <c r="A132" s="6"/>
      <c r="B132" s="6"/>
      <c r="C132" s="6"/>
      <c r="D132" s="6"/>
      <c r="E132" s="6"/>
      <c r="F132" s="4"/>
      <c r="G132" s="4"/>
      <c r="H132" s="6"/>
      <c r="I132" s="6"/>
    </row>
    <row r="133" spans="1:9" ht="15">
      <c r="A133" s="6"/>
      <c r="B133" s="6"/>
      <c r="C133" s="6"/>
      <c r="D133" s="6"/>
      <c r="E133" s="6"/>
      <c r="F133" s="4"/>
      <c r="G133" s="4"/>
      <c r="H133" s="6"/>
      <c r="I133" s="6"/>
    </row>
    <row r="134" spans="1:9" ht="15">
      <c r="A134" s="6"/>
      <c r="B134" s="6"/>
      <c r="C134" s="6"/>
      <c r="D134" s="6"/>
      <c r="E134" s="6"/>
      <c r="F134" s="4"/>
      <c r="G134" s="4"/>
      <c r="H134" s="6"/>
      <c r="I134" s="6"/>
    </row>
    <row r="135" spans="1:9" ht="15">
      <c r="A135" s="6"/>
      <c r="B135" s="6"/>
      <c r="C135" s="6"/>
      <c r="D135" s="6"/>
      <c r="E135" s="6"/>
      <c r="F135" s="4"/>
      <c r="G135" s="4"/>
      <c r="H135" s="6"/>
      <c r="I135" s="6"/>
    </row>
    <row r="136" spans="1:9" ht="15">
      <c r="A136" s="6"/>
      <c r="B136" s="6"/>
      <c r="C136" s="6"/>
      <c r="D136" s="6"/>
      <c r="E136" s="6"/>
      <c r="F136" s="4"/>
      <c r="G136" s="4"/>
      <c r="H136" s="6"/>
      <c r="I136" s="6"/>
    </row>
    <row r="137" spans="1:9" ht="15">
      <c r="A137" s="6"/>
      <c r="B137" s="6"/>
      <c r="C137" s="6"/>
      <c r="D137" s="6"/>
      <c r="E137" s="6"/>
      <c r="F137" s="4"/>
      <c r="G137" s="4"/>
      <c r="H137" s="6"/>
      <c r="I137" s="6"/>
    </row>
    <row r="138" spans="1:9" ht="15">
      <c r="A138" s="6"/>
      <c r="B138" s="6"/>
      <c r="C138" s="6"/>
      <c r="D138" s="6"/>
      <c r="E138" s="6"/>
      <c r="F138" s="4"/>
      <c r="G138" s="4"/>
      <c r="H138" s="6"/>
      <c r="I138" s="6"/>
    </row>
    <row r="139" spans="1:9" ht="15">
      <c r="A139" s="6"/>
      <c r="B139" s="6"/>
      <c r="C139" s="6"/>
      <c r="D139" s="6"/>
      <c r="E139" s="6"/>
      <c r="F139" s="4"/>
      <c r="G139" s="4"/>
      <c r="H139" s="6"/>
      <c r="I139" s="6"/>
    </row>
    <row r="140" spans="1:9" ht="15">
      <c r="A140" s="6"/>
      <c r="B140" s="6"/>
      <c r="C140" s="6"/>
      <c r="D140" s="6"/>
      <c r="E140" s="6"/>
      <c r="F140" s="4"/>
      <c r="G140" s="4"/>
      <c r="H140" s="6"/>
      <c r="I140" s="6"/>
    </row>
    <row r="141" spans="1:9" ht="15">
      <c r="A141" s="6"/>
      <c r="B141" s="6"/>
      <c r="C141" s="6"/>
      <c r="D141" s="6"/>
      <c r="E141" s="6"/>
      <c r="F141" s="4"/>
      <c r="G141" s="4"/>
      <c r="H141" s="6"/>
      <c r="I141" s="6"/>
    </row>
    <row r="142" spans="1:9" ht="15">
      <c r="A142" s="6"/>
      <c r="B142" s="6"/>
      <c r="C142" s="6"/>
      <c r="D142" s="6"/>
      <c r="E142" s="6"/>
      <c r="F142" s="4"/>
      <c r="G142" s="4"/>
      <c r="H142" s="6"/>
      <c r="I142" s="6"/>
    </row>
    <row r="143" spans="1:9" ht="15">
      <c r="A143" s="6"/>
      <c r="B143" s="6"/>
      <c r="C143" s="6"/>
      <c r="D143" s="6"/>
      <c r="E143" s="6"/>
      <c r="F143" s="4"/>
      <c r="G143" s="4"/>
      <c r="H143" s="6"/>
      <c r="I143" s="6"/>
    </row>
    <row r="144" spans="1:9" ht="15">
      <c r="A144" s="6"/>
      <c r="B144" s="6"/>
      <c r="C144" s="6"/>
      <c r="D144" s="6"/>
      <c r="E144" s="6"/>
      <c r="F144" s="4"/>
      <c r="G144" s="4"/>
      <c r="H144" s="6"/>
      <c r="I144" s="6"/>
    </row>
    <row r="145" spans="1:9" ht="15">
      <c r="A145" s="6"/>
      <c r="B145" s="6"/>
      <c r="C145" s="6"/>
      <c r="D145" s="6"/>
      <c r="E145" s="6"/>
      <c r="F145" s="4"/>
      <c r="G145" s="4"/>
      <c r="H145" s="6"/>
      <c r="I145" s="6"/>
    </row>
    <row r="146" spans="1:9" ht="15">
      <c r="A146" s="6"/>
      <c r="B146" s="6"/>
      <c r="C146" s="6"/>
      <c r="D146" s="6"/>
      <c r="E146" s="6"/>
      <c r="F146" s="4"/>
      <c r="G146" s="4"/>
      <c r="H146" s="6"/>
      <c r="I146" s="6"/>
    </row>
    <row r="147" spans="1:9" ht="15">
      <c r="A147" s="6"/>
      <c r="B147" s="6"/>
      <c r="C147" s="6"/>
      <c r="D147" s="6"/>
      <c r="E147" s="6"/>
      <c r="F147" s="4"/>
      <c r="G147" s="4"/>
      <c r="H147" s="6"/>
      <c r="I147" s="6"/>
    </row>
    <row r="148" spans="1:9" ht="15">
      <c r="A148" s="6"/>
      <c r="B148" s="6"/>
      <c r="C148" s="6"/>
      <c r="D148" s="6"/>
      <c r="E148" s="6"/>
      <c r="F148" s="4"/>
      <c r="G148" s="4"/>
      <c r="H148" s="6"/>
      <c r="I148" s="6"/>
    </row>
  </sheetData>
  <sheetProtection/>
  <mergeCells count="2">
    <mergeCell ref="A4:K4"/>
    <mergeCell ref="A2:K2"/>
  </mergeCells>
  <printOptions horizontalCentered="1"/>
  <pageMargins left="0.1968503937007874" right="0.1968503937007874" top="0.5118110236220472" bottom="0.3937007874015748" header="0.31496062992125984" footer="0.31496062992125984"/>
  <pageSetup firstPageNumber="1" useFirstPageNumber="1" horizontalDpi="600" verticalDpi="600" orientation="landscape" paperSize="9" scale="80" r:id="rId1"/>
  <headerFooter alignWithMargins="0">
    <oddFooter>&amp;C&amp;"-,Gras italique"Page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</dc:creator>
  <cp:keywords/>
  <dc:description/>
  <cp:lastModifiedBy>surv2</cp:lastModifiedBy>
  <cp:lastPrinted>2015-11-21T12:06:40Z</cp:lastPrinted>
  <dcterms:created xsi:type="dcterms:W3CDTF">2011-04-07T06:54:40Z</dcterms:created>
  <dcterms:modified xsi:type="dcterms:W3CDTF">2018-03-29T15:18:45Z</dcterms:modified>
  <cp:category/>
  <cp:version/>
  <cp:contentType/>
  <cp:contentStatus/>
</cp:coreProperties>
</file>